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SV-Ordner HA\18 Hausverwaltung Schützenhaus\Internetauftritt Hausverwaltung\"/>
    </mc:Choice>
  </mc:AlternateContent>
  <xr:revisionPtr revIDLastSave="0" documentId="13_ncr:1_{B4264526-F93A-4657-8190-BF10FD38B610}" xr6:coauthVersionLast="36" xr6:coauthVersionMax="36" xr10:uidLastSave="{00000000-0000-0000-0000-000000000000}"/>
  <bookViews>
    <workbookView xWindow="120" yWindow="12" windowWidth="18960" windowHeight="11328" xr2:uid="{00000000-000D-0000-FFFF-FFFF00000000}"/>
  </bookViews>
  <sheets>
    <sheet name="Eingabe Leihinventarliste" sheetId="1" r:id="rId1"/>
    <sheet name="Abrechnung Leihinventar" sheetId="2" r:id="rId2"/>
  </sheets>
  <calcPr calcId="191029"/>
</workbook>
</file>

<file path=xl/calcChain.xml><?xml version="1.0" encoding="utf-8"?>
<calcChain xmlns="http://schemas.openxmlformats.org/spreadsheetml/2006/main">
  <c r="H72" i="2" l="1"/>
  <c r="G72" i="2"/>
  <c r="F72" i="2"/>
  <c r="E72" i="2"/>
  <c r="D72" i="2"/>
  <c r="H47" i="2"/>
  <c r="G47" i="2"/>
  <c r="F47" i="2"/>
  <c r="E47" i="2"/>
  <c r="D47" i="2"/>
  <c r="H36" i="2"/>
  <c r="G36" i="2"/>
  <c r="F36" i="2"/>
  <c r="E36" i="2"/>
  <c r="D36" i="2"/>
  <c r="H23" i="2"/>
  <c r="G23" i="2"/>
  <c r="F23" i="2"/>
  <c r="E23" i="2"/>
  <c r="D23" i="2"/>
  <c r="H14" i="2"/>
  <c r="G14" i="2"/>
  <c r="F14" i="2"/>
  <c r="E14" i="2"/>
  <c r="D14" i="2"/>
  <c r="A71" i="2" l="1"/>
  <c r="A46" i="2"/>
  <c r="A35" i="2"/>
  <c r="A34" i="2"/>
  <c r="A22" i="2"/>
  <c r="A13" i="2"/>
  <c r="G13" i="1"/>
  <c r="G22" i="1"/>
  <c r="G34" i="1"/>
  <c r="G35" i="1"/>
  <c r="G46" i="1"/>
  <c r="G71" i="1"/>
  <c r="B75" i="2"/>
  <c r="A75" i="2"/>
  <c r="B74" i="2"/>
  <c r="A74" i="2"/>
  <c r="B73" i="2"/>
  <c r="A73" i="2"/>
  <c r="B71" i="2"/>
  <c r="B70" i="2"/>
  <c r="A70" i="2"/>
  <c r="B69" i="2"/>
  <c r="A69" i="2"/>
  <c r="B68" i="2"/>
  <c r="A68" i="2"/>
  <c r="B67" i="2"/>
  <c r="A67" i="2"/>
  <c r="B66" i="2"/>
  <c r="A66" i="2"/>
  <c r="B65" i="2"/>
  <c r="A65" i="2"/>
  <c r="B64" i="2"/>
  <c r="A64" i="2"/>
  <c r="B63" i="2"/>
  <c r="A63" i="2"/>
  <c r="B62" i="2"/>
  <c r="A62" i="2"/>
  <c r="B61" i="2"/>
  <c r="A61" i="2"/>
  <c r="B60" i="2"/>
  <c r="A60" i="2"/>
  <c r="B59" i="2"/>
  <c r="A59" i="2"/>
  <c r="B58" i="2"/>
  <c r="A58" i="2"/>
  <c r="B57" i="2"/>
  <c r="A57" i="2"/>
  <c r="B56" i="2"/>
  <c r="A56" i="2"/>
  <c r="B55" i="2"/>
  <c r="A55" i="2"/>
  <c r="B54" i="2"/>
  <c r="A54" i="2"/>
  <c r="B53" i="2"/>
  <c r="A53" i="2"/>
  <c r="B52" i="2"/>
  <c r="A52" i="2"/>
  <c r="B51" i="2"/>
  <c r="A51" i="2"/>
  <c r="B50" i="2"/>
  <c r="A50" i="2"/>
  <c r="B49" i="2"/>
  <c r="A49" i="2"/>
  <c r="B48" i="2"/>
  <c r="A48" i="2"/>
  <c r="B46" i="2"/>
  <c r="B45" i="2"/>
  <c r="A45" i="2"/>
  <c r="B44" i="2"/>
  <c r="A44" i="2"/>
  <c r="B43" i="2"/>
  <c r="A43" i="2"/>
  <c r="B42" i="2"/>
  <c r="A42" i="2"/>
  <c r="B41" i="2"/>
  <c r="A41" i="2"/>
  <c r="B40" i="2"/>
  <c r="A40" i="2"/>
  <c r="B39" i="2"/>
  <c r="A39" i="2"/>
  <c r="B38" i="2"/>
  <c r="A38" i="2"/>
  <c r="B37" i="2"/>
  <c r="A37" i="2"/>
  <c r="B35" i="2"/>
  <c r="B34" i="2"/>
  <c r="B33" i="2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B26" i="2"/>
  <c r="A26" i="2"/>
  <c r="B25" i="2"/>
  <c r="A25" i="2"/>
  <c r="B24" i="2"/>
  <c r="A24" i="2"/>
  <c r="B22" i="2"/>
  <c r="B21" i="2"/>
  <c r="A21" i="2"/>
  <c r="B20" i="2"/>
  <c r="A20" i="2"/>
  <c r="B19" i="2"/>
  <c r="A19" i="2"/>
  <c r="B18" i="2"/>
  <c r="A18" i="2"/>
  <c r="B17" i="2"/>
  <c r="A17" i="2"/>
  <c r="B16" i="2"/>
  <c r="A16" i="2"/>
  <c r="B15" i="2"/>
  <c r="A15" i="2"/>
  <c r="A7" i="2"/>
  <c r="A8" i="2"/>
  <c r="A9" i="2"/>
  <c r="A10" i="2"/>
  <c r="A11" i="2"/>
  <c r="A12" i="2"/>
  <c r="A6" i="2"/>
  <c r="B72" i="2"/>
  <c r="A72" i="2"/>
  <c r="B47" i="2"/>
  <c r="A47" i="2"/>
  <c r="B36" i="2"/>
  <c r="A36" i="2"/>
  <c r="B23" i="2"/>
  <c r="A23" i="2"/>
  <c r="B14" i="2"/>
  <c r="A14" i="2"/>
  <c r="A5" i="2"/>
  <c r="B9" i="2"/>
  <c r="B10" i="2"/>
  <c r="B11" i="2"/>
  <c r="B12" i="2"/>
  <c r="B13" i="2"/>
  <c r="B8" i="2"/>
  <c r="B7" i="2"/>
  <c r="B6" i="2"/>
  <c r="B5" i="2"/>
  <c r="H3" i="2"/>
  <c r="C2" i="2" l="1"/>
  <c r="G2" i="2"/>
  <c r="G1" i="2"/>
  <c r="C3" i="2"/>
  <c r="C1" i="2"/>
  <c r="G16" i="1"/>
  <c r="G17" i="1"/>
  <c r="G17" i="2" s="1"/>
  <c r="G18" i="1"/>
  <c r="G18" i="2" s="1"/>
  <c r="G19" i="1"/>
  <c r="G19" i="2" s="1"/>
  <c r="G20" i="1"/>
  <c r="G21" i="1"/>
  <c r="G21" i="2" s="1"/>
  <c r="G25" i="1"/>
  <c r="G25" i="2" s="1"/>
  <c r="G26" i="1"/>
  <c r="G26" i="2" s="1"/>
  <c r="G27" i="1"/>
  <c r="G28" i="1"/>
  <c r="G28" i="2" s="1"/>
  <c r="G29" i="1"/>
  <c r="G29" i="2" s="1"/>
  <c r="G30" i="1"/>
  <c r="G30" i="2" s="1"/>
  <c r="G31" i="1"/>
  <c r="G32" i="1"/>
  <c r="G32" i="2" s="1"/>
  <c r="G33" i="1"/>
  <c r="G33" i="2" s="1"/>
  <c r="G38" i="1"/>
  <c r="G38" i="2" s="1"/>
  <c r="G39" i="1"/>
  <c r="G39" i="2" s="1"/>
  <c r="G40" i="1"/>
  <c r="G40" i="2" s="1"/>
  <c r="G41" i="1"/>
  <c r="G41" i="2" s="1"/>
  <c r="G42" i="1"/>
  <c r="G42" i="2" s="1"/>
  <c r="G43" i="1"/>
  <c r="G43" i="2" s="1"/>
  <c r="G44" i="1"/>
  <c r="G44" i="2" s="1"/>
  <c r="G45" i="1"/>
  <c r="G45" i="2" s="1"/>
  <c r="G49" i="1"/>
  <c r="G50" i="1"/>
  <c r="G51" i="1"/>
  <c r="G51" i="2" s="1"/>
  <c r="G52" i="1"/>
  <c r="G52" i="2" s="1"/>
  <c r="G53" i="1"/>
  <c r="G53" i="2" s="1"/>
  <c r="G54" i="1"/>
  <c r="G54" i="2" s="1"/>
  <c r="G55" i="1"/>
  <c r="G55" i="2" s="1"/>
  <c r="G56" i="1"/>
  <c r="G56" i="2" s="1"/>
  <c r="G57" i="1"/>
  <c r="G57" i="2" s="1"/>
  <c r="G58" i="1"/>
  <c r="G59" i="1"/>
  <c r="G59" i="2" s="1"/>
  <c r="G60" i="1"/>
  <c r="G60" i="2" s="1"/>
  <c r="G61" i="1"/>
  <c r="G61" i="2" s="1"/>
  <c r="G62" i="1"/>
  <c r="G62" i="2" s="1"/>
  <c r="G63" i="1"/>
  <c r="G63" i="2" s="1"/>
  <c r="G64" i="1"/>
  <c r="G64" i="2" s="1"/>
  <c r="G65" i="1"/>
  <c r="G65" i="2" s="1"/>
  <c r="G66" i="1"/>
  <c r="G67" i="1"/>
  <c r="G67" i="2" s="1"/>
  <c r="G68" i="1"/>
  <c r="G68" i="2" s="1"/>
  <c r="G69" i="1"/>
  <c r="G70" i="1"/>
  <c r="G70" i="2" s="1"/>
  <c r="G74" i="1"/>
  <c r="G75" i="1"/>
  <c r="G73" i="1"/>
  <c r="G73" i="2" s="1"/>
  <c r="G48" i="1"/>
  <c r="G37" i="1"/>
  <c r="G37" i="2" s="1"/>
  <c r="G24" i="1"/>
  <c r="G24" i="2" s="1"/>
  <c r="G15" i="1"/>
  <c r="G15" i="2" s="1"/>
  <c r="G7" i="1"/>
  <c r="G7" i="2" s="1"/>
  <c r="G8" i="1"/>
  <c r="G8" i="2" s="1"/>
  <c r="G9" i="1"/>
  <c r="G9" i="2" s="1"/>
  <c r="G10" i="1"/>
  <c r="G10" i="2" s="1"/>
  <c r="G11" i="1"/>
  <c r="G11" i="2" s="1"/>
  <c r="G12" i="1"/>
  <c r="G12" i="2" s="1"/>
  <c r="F49" i="2"/>
  <c r="G49" i="2"/>
  <c r="F50" i="2"/>
  <c r="G50" i="2"/>
  <c r="F51" i="2"/>
  <c r="F52" i="2"/>
  <c r="F53" i="2"/>
  <c r="F54" i="2"/>
  <c r="F55" i="2"/>
  <c r="F56" i="2"/>
  <c r="F57" i="2"/>
  <c r="F58" i="2"/>
  <c r="G58" i="2"/>
  <c r="F59" i="2"/>
  <c r="F60" i="2"/>
  <c r="F61" i="2"/>
  <c r="F62" i="2"/>
  <c r="F63" i="2"/>
  <c r="F64" i="2"/>
  <c r="F65" i="2"/>
  <c r="F66" i="2"/>
  <c r="G66" i="2"/>
  <c r="F67" i="2"/>
  <c r="F68" i="2"/>
  <c r="F69" i="2"/>
  <c r="G69" i="2"/>
  <c r="F70" i="2"/>
  <c r="F38" i="2"/>
  <c r="F39" i="2"/>
  <c r="F40" i="2"/>
  <c r="F41" i="2"/>
  <c r="F42" i="2"/>
  <c r="F43" i="2"/>
  <c r="F44" i="2"/>
  <c r="F45" i="2"/>
  <c r="F25" i="2"/>
  <c r="F26" i="2"/>
  <c r="F27" i="2"/>
  <c r="G27" i="2"/>
  <c r="F28" i="2"/>
  <c r="F29" i="2"/>
  <c r="F30" i="2"/>
  <c r="F31" i="2"/>
  <c r="G31" i="2"/>
  <c r="F32" i="2"/>
  <c r="F33" i="2"/>
  <c r="F16" i="2"/>
  <c r="G16" i="2"/>
  <c r="F17" i="2"/>
  <c r="F18" i="2"/>
  <c r="F19" i="2"/>
  <c r="F20" i="2"/>
  <c r="G20" i="2"/>
  <c r="F21" i="2"/>
  <c r="F73" i="2"/>
  <c r="G48" i="2"/>
  <c r="F48" i="2"/>
  <c r="F37" i="2"/>
  <c r="F24" i="2"/>
  <c r="F15" i="2"/>
  <c r="G6" i="1"/>
  <c r="G6" i="2" s="1"/>
  <c r="F7" i="2"/>
  <c r="F8" i="2"/>
  <c r="F9" i="2"/>
  <c r="F10" i="2"/>
  <c r="F11" i="2"/>
  <c r="F12" i="2"/>
  <c r="F6" i="2"/>
  <c r="H8" i="2" l="1"/>
  <c r="H53" i="2"/>
  <c r="H7" i="2"/>
  <c r="H30" i="2"/>
  <c r="H49" i="2"/>
  <c r="H52" i="2"/>
  <c r="H11" i="2"/>
  <c r="H29" i="2"/>
  <c r="H61" i="2"/>
  <c r="H44" i="2"/>
  <c r="H65" i="2"/>
  <c r="H41" i="2"/>
  <c r="H9" i="2"/>
  <c r="H45" i="2"/>
  <c r="H67" i="2"/>
  <c r="H33" i="2"/>
  <c r="H21" i="2"/>
  <c r="H10" i="2"/>
  <c r="H24" i="2"/>
  <c r="H12" i="2"/>
  <c r="H68" i="2"/>
  <c r="H32" i="2"/>
  <c r="H64" i="2"/>
  <c r="H27" i="2"/>
  <c r="H60" i="2"/>
  <c r="H16" i="2"/>
  <c r="H6" i="2"/>
  <c r="H15" i="2"/>
  <c r="H20" i="2"/>
  <c r="H28" i="2"/>
  <c r="H40" i="2"/>
  <c r="H69" i="2"/>
  <c r="H57" i="2"/>
  <c r="H18" i="2"/>
  <c r="H37" i="2"/>
  <c r="H43" i="2"/>
  <c r="H19" i="2"/>
  <c r="H17" i="2"/>
  <c r="H26" i="2"/>
  <c r="H31" i="2"/>
  <c r="H25" i="2"/>
  <c r="H39" i="2"/>
  <c r="H42" i="2"/>
  <c r="H38" i="2"/>
  <c r="H62" i="2"/>
  <c r="H58" i="2"/>
  <c r="H56" i="2"/>
  <c r="H70" i="2"/>
  <c r="H63" i="2"/>
  <c r="H50" i="2"/>
  <c r="H51" i="2"/>
  <c r="H54" i="2"/>
  <c r="H66" i="2"/>
  <c r="H59" i="2"/>
  <c r="H55" i="2"/>
  <c r="H73" i="2"/>
  <c r="H48" i="2"/>
  <c r="F76" i="2"/>
  <c r="G76" i="2"/>
  <c r="H76" i="2" l="1"/>
  <c r="D80" i="2" s="1"/>
</calcChain>
</file>

<file path=xl/sharedStrings.xml><?xml version="1.0" encoding="utf-8"?>
<sst xmlns="http://schemas.openxmlformats.org/spreadsheetml/2006/main" count="116" uniqueCount="80">
  <si>
    <t>Art.Nr.</t>
  </si>
  <si>
    <t>weiß-braun (nur für Saal)</t>
  </si>
  <si>
    <t>bestellt</t>
  </si>
  <si>
    <t>zurück</t>
  </si>
  <si>
    <t>Teller</t>
  </si>
  <si>
    <t>Kuchenteller</t>
  </si>
  <si>
    <t>Suppentassen</t>
  </si>
  <si>
    <t>Tassen</t>
  </si>
  <si>
    <t>Untertassen</t>
  </si>
  <si>
    <t>Zuckerdosen</t>
  </si>
  <si>
    <t>Milchkännchen</t>
  </si>
  <si>
    <t>weiß (nur Grill oder Clubraum)</t>
  </si>
  <si>
    <t>Suppenteller</t>
  </si>
  <si>
    <t>Dessertschalen</t>
  </si>
  <si>
    <t>Schüsseln (große)</t>
  </si>
  <si>
    <t>Besteck</t>
  </si>
  <si>
    <t>Messer</t>
  </si>
  <si>
    <t>Gabeln</t>
  </si>
  <si>
    <t>Teelöffel</t>
  </si>
  <si>
    <t>Kuchengabeln</t>
  </si>
  <si>
    <t>Suppenlöffel</t>
  </si>
  <si>
    <t>Schöpfkellen</t>
  </si>
  <si>
    <t>große Schaumlöffel</t>
  </si>
  <si>
    <t>große Kartoffellöffel</t>
  </si>
  <si>
    <t>großes Salatbesteck</t>
  </si>
  <si>
    <t>Kuchenheber</t>
  </si>
  <si>
    <t>Gläser</t>
  </si>
  <si>
    <t>Kölschgläser</t>
  </si>
  <si>
    <t>Altgläser</t>
  </si>
  <si>
    <t>Cocktailgläser (0,2 l)</t>
  </si>
  <si>
    <t>Sektgläser</t>
  </si>
  <si>
    <t>Schnapsgläser</t>
  </si>
  <si>
    <t>Weißweingläser</t>
  </si>
  <si>
    <t>Rotweingläser</t>
  </si>
  <si>
    <t>Wassergläser 0,1</t>
  </si>
  <si>
    <t>Weinpokale 0,1</t>
  </si>
  <si>
    <t>Zubehör</t>
  </si>
  <si>
    <t>Glasschüsseln (groß)</t>
  </si>
  <si>
    <t>Glasschüsseln (mittel)</t>
  </si>
  <si>
    <t>Bierträger (Reissdorf)</t>
  </si>
  <si>
    <t>Tabletts (Reissdorf)</t>
  </si>
  <si>
    <t>Bierböcke</t>
  </si>
  <si>
    <t>Servierwagen klein</t>
  </si>
  <si>
    <t>Servierwagen groß</t>
  </si>
  <si>
    <t>Einkochtopf</t>
  </si>
  <si>
    <t>Warmhaltewagen</t>
  </si>
  <si>
    <t>Gastronomie-Kaffeemaschinen groß</t>
  </si>
  <si>
    <t>Gastronomie-Kaffeemaschinen klein</t>
  </si>
  <si>
    <t>Kaffeekannen</t>
  </si>
  <si>
    <t>Kaffeekannen (große Pump)</t>
  </si>
  <si>
    <t>Salzstreuer</t>
  </si>
  <si>
    <t>Pfefferstreuer</t>
  </si>
  <si>
    <t>Glaskaraffen</t>
  </si>
  <si>
    <t>Sektkühler</t>
  </si>
  <si>
    <t>Zuckerstreuer</t>
  </si>
  <si>
    <t>CO2-Flasche</t>
  </si>
  <si>
    <t>Bierdeckelhalter</t>
  </si>
  <si>
    <t>Flaschenöffner</t>
  </si>
  <si>
    <t>Korkenzieher</t>
  </si>
  <si>
    <t>Wandhaken</t>
  </si>
  <si>
    <t>Diverses</t>
  </si>
  <si>
    <t>Verlust</t>
  </si>
  <si>
    <t>Gesamt</t>
  </si>
  <si>
    <t>Desinfektionsmittelspender</t>
  </si>
  <si>
    <t>Miete</t>
  </si>
  <si>
    <t>M-Preis</t>
  </si>
  <si>
    <t>V-Preis</t>
  </si>
  <si>
    <t>Gesamtsumme:</t>
  </si>
  <si>
    <t>Vertragsnummer:                                                                          </t>
  </si>
  <si>
    <t>Raum:                                                                                               </t>
  </si>
  <si>
    <t>Name des Mieters:                                                                        </t>
  </si>
  <si>
    <t>Firma / Zug:                                                                                     </t>
  </si>
  <si>
    <t>Erster Miettag:                                                                               </t>
  </si>
  <si>
    <t>Rechnungserstellung:</t>
  </si>
  <si>
    <t>Zu zahlender Betrag für Leihinventare / Verlust und Bruchschäden:</t>
  </si>
  <si>
    <t>Rechnungsbetrag:</t>
  </si>
  <si>
    <t>Leihinventarliste</t>
  </si>
  <si>
    <r>
      <rPr>
        <b/>
        <sz val="12"/>
        <color rgb="FF0000FF"/>
        <rFont val="Times New Roman"/>
        <family val="1"/>
      </rPr>
      <t>zuzgl</t>
    </r>
    <r>
      <rPr>
        <sz val="12"/>
        <color rgb="FF0000FF"/>
        <rFont val="Times New Roman"/>
        <family val="1"/>
      </rPr>
      <t>. geltenden MwSt. von zur Zeit 19,0 %</t>
    </r>
  </si>
  <si>
    <t>Beispiel</t>
  </si>
  <si>
    <t>Neue Preise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</si>
</sst>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_ ;[Red]\-0\ "/>
  </numFmts>
  <fonts count="14" x14ac:knownFonts="1">
    <font>
      <sz val="10"/>
      <color rgb="FF000000"/>
      <name val="Times New Roman"/>
      <charset val="204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0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1"/>
      <color rgb="FF0000FF"/>
      <name val="Times New Roman"/>
      <family val="1"/>
    </font>
    <font>
      <sz val="12"/>
      <color rgb="FF000000"/>
      <name val="Times New Roman"/>
      <family val="1"/>
    </font>
    <font>
      <sz val="12"/>
      <color rgb="FF0000FF"/>
      <name val="Times New Roman"/>
      <family val="1"/>
    </font>
    <font>
      <b/>
      <sz val="12"/>
      <color rgb="FF0000FF"/>
      <name val="Times New Roman"/>
      <family val="1"/>
    </font>
    <font>
      <sz val="12"/>
      <color theme="1"/>
      <name val="Times New Roman"/>
      <family val="1"/>
    </font>
    <font>
      <b/>
      <u/>
      <sz val="16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1" fontId="1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wrapText="1"/>
    </xf>
    <xf numFmtId="8" fontId="4" fillId="2" borderId="2" xfId="0" applyNumberFormat="1" applyFont="1" applyFill="1" applyBorder="1" applyAlignment="1">
      <alignment horizontal="center" vertical="center" wrapText="1"/>
    </xf>
    <xf numFmtId="8" fontId="1" fillId="3" borderId="2" xfId="0" applyNumberFormat="1" applyFont="1" applyFill="1" applyBorder="1" applyAlignment="1">
      <alignment horizontal="center" vertical="center" wrapText="1"/>
    </xf>
    <xf numFmtId="8" fontId="1" fillId="0" borderId="0" xfId="0" applyNumberFormat="1" applyFont="1" applyFill="1" applyBorder="1" applyAlignment="1">
      <alignment horizontal="center" vertical="center"/>
    </xf>
    <xf numFmtId="8" fontId="5" fillId="3" borderId="2" xfId="0" applyNumberFormat="1" applyFont="1" applyFill="1" applyBorder="1" applyAlignment="1">
      <alignment horizontal="center" vertical="center" wrapText="1"/>
    </xf>
    <xf numFmtId="8" fontId="1" fillId="4" borderId="5" xfId="0" applyNumberFormat="1" applyFont="1" applyFill="1" applyBorder="1" applyAlignment="1">
      <alignment horizontal="center" vertical="center" wrapText="1"/>
    </xf>
    <xf numFmtId="8" fontId="6" fillId="3" borderId="5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>
      <alignment horizontal="left" vertical="center"/>
    </xf>
    <xf numFmtId="8" fontId="4" fillId="2" borderId="1" xfId="0" applyNumberFormat="1" applyFont="1" applyFill="1" applyBorder="1" applyAlignment="1">
      <alignment horizontal="center" vertical="center" wrapText="1"/>
    </xf>
    <xf numFmtId="8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/>
    </xf>
    <xf numFmtId="8" fontId="1" fillId="0" borderId="7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8" fontId="7" fillId="0" borderId="6" xfId="0" applyNumberFormat="1" applyFont="1" applyFill="1" applyBorder="1" applyAlignment="1">
      <alignment horizontal="left" vertical="center"/>
    </xf>
    <xf numFmtId="14" fontId="8" fillId="0" borderId="8" xfId="0" applyNumberFormat="1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14" fontId="8" fillId="0" borderId="8" xfId="0" applyNumberFormat="1" applyFont="1" applyFill="1" applyBorder="1" applyAlignment="1">
      <alignment horizontal="left" vertical="center"/>
    </xf>
    <xf numFmtId="8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8" fontId="9" fillId="0" borderId="0" xfId="0" applyNumberFormat="1" applyFont="1" applyFill="1" applyBorder="1" applyAlignment="1">
      <alignment horizontal="center" vertical="center"/>
    </xf>
    <xf numFmtId="8" fontId="11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</cellXfs>
  <cellStyles count="1">
    <cellStyle name="Standard" xfId="0" builtinId="0"/>
  </cellStyles>
  <dxfs count="18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tabSelected="1" topLeftCell="A4" zoomScaleNormal="100" workbookViewId="0">
      <selection activeCell="L18" sqref="L18"/>
    </sheetView>
  </sheetViews>
  <sheetFormatPr baseColWidth="10" defaultColWidth="8.88671875" defaultRowHeight="18" customHeight="1" x14ac:dyDescent="0.25"/>
  <cols>
    <col min="1" max="1" width="9.33203125" style="1" customWidth="1"/>
    <col min="2" max="3" width="20.77734375" style="1" customWidth="1"/>
    <col min="4" max="4" width="10.77734375" style="1" customWidth="1"/>
    <col min="5" max="7" width="10.77734375" style="7" customWidth="1"/>
    <col min="8" max="8" width="72.21875" style="1" customWidth="1"/>
    <col min="9" max="16384" width="8.88671875" style="1"/>
  </cols>
  <sheetData>
    <row r="1" spans="1:7" ht="42" customHeight="1" x14ac:dyDescent="0.25"/>
    <row r="2" spans="1:7" ht="42" customHeight="1" x14ac:dyDescent="0.25"/>
    <row r="3" spans="1:7" ht="24" customHeight="1" x14ac:dyDescent="0.25">
      <c r="A3" s="42" t="s">
        <v>76</v>
      </c>
      <c r="B3" s="42"/>
      <c r="C3" s="42"/>
      <c r="D3" s="42"/>
      <c r="E3" s="42"/>
      <c r="F3" s="42"/>
      <c r="G3" s="42"/>
    </row>
    <row r="4" spans="1:7" ht="10.050000000000001" customHeight="1" x14ac:dyDescent="0.25"/>
    <row r="5" spans="1:7" s="3" customFormat="1" ht="15" customHeight="1" x14ac:dyDescent="0.25">
      <c r="A5" s="4" t="s">
        <v>0</v>
      </c>
      <c r="B5" s="39" t="s">
        <v>1</v>
      </c>
      <c r="C5" s="40"/>
      <c r="D5" s="41"/>
      <c r="E5" s="5" t="s">
        <v>2</v>
      </c>
      <c r="F5" s="5" t="s">
        <v>3</v>
      </c>
      <c r="G5" s="4" t="s">
        <v>61</v>
      </c>
    </row>
    <row r="6" spans="1:7" ht="15" customHeight="1" x14ac:dyDescent="0.25">
      <c r="A6" s="2">
        <v>1</v>
      </c>
      <c r="B6" s="36" t="s">
        <v>4</v>
      </c>
      <c r="C6" s="37"/>
      <c r="D6" s="38"/>
      <c r="E6" s="8">
        <v>10</v>
      </c>
      <c r="F6" s="8">
        <v>10</v>
      </c>
      <c r="G6" s="22">
        <f>SUM(E6-F6)</f>
        <v>0</v>
      </c>
    </row>
    <row r="7" spans="1:7" ht="15" customHeight="1" x14ac:dyDescent="0.25">
      <c r="A7" s="2">
        <v>2</v>
      </c>
      <c r="B7" s="36" t="s">
        <v>5</v>
      </c>
      <c r="C7" s="37"/>
      <c r="D7" s="38"/>
      <c r="E7" s="8"/>
      <c r="F7" s="8"/>
      <c r="G7" s="22">
        <f t="shared" ref="G7:G13" si="0">SUM(E7-F7)</f>
        <v>0</v>
      </c>
    </row>
    <row r="8" spans="1:7" ht="15" customHeight="1" x14ac:dyDescent="0.25">
      <c r="A8" s="2">
        <v>3</v>
      </c>
      <c r="B8" s="36" t="s">
        <v>6</v>
      </c>
      <c r="C8" s="37"/>
      <c r="D8" s="38"/>
      <c r="E8" s="8"/>
      <c r="F8" s="8"/>
      <c r="G8" s="22">
        <f t="shared" si="0"/>
        <v>0</v>
      </c>
    </row>
    <row r="9" spans="1:7" ht="15" customHeight="1" x14ac:dyDescent="0.25">
      <c r="A9" s="2">
        <v>4</v>
      </c>
      <c r="B9" s="36" t="s">
        <v>7</v>
      </c>
      <c r="C9" s="37"/>
      <c r="D9" s="38"/>
      <c r="E9" s="8"/>
      <c r="F9" s="8"/>
      <c r="G9" s="22">
        <f t="shared" si="0"/>
        <v>0</v>
      </c>
    </row>
    <row r="10" spans="1:7" ht="15" customHeight="1" x14ac:dyDescent="0.25">
      <c r="A10" s="2">
        <v>5</v>
      </c>
      <c r="B10" s="36" t="s">
        <v>8</v>
      </c>
      <c r="C10" s="37"/>
      <c r="D10" s="38"/>
      <c r="E10" s="8"/>
      <c r="F10" s="8"/>
      <c r="G10" s="22">
        <f t="shared" si="0"/>
        <v>0</v>
      </c>
    </row>
    <row r="11" spans="1:7" ht="15" customHeight="1" x14ac:dyDescent="0.25">
      <c r="A11" s="2">
        <v>6</v>
      </c>
      <c r="B11" s="36" t="s">
        <v>9</v>
      </c>
      <c r="C11" s="37"/>
      <c r="D11" s="38"/>
      <c r="E11" s="8"/>
      <c r="F11" s="8"/>
      <c r="G11" s="22">
        <f t="shared" si="0"/>
        <v>0</v>
      </c>
    </row>
    <row r="12" spans="1:7" ht="15" customHeight="1" x14ac:dyDescent="0.25">
      <c r="A12" s="2">
        <v>7</v>
      </c>
      <c r="B12" s="36" t="s">
        <v>10</v>
      </c>
      <c r="C12" s="37"/>
      <c r="D12" s="38"/>
      <c r="E12" s="8"/>
      <c r="F12" s="8"/>
      <c r="G12" s="22">
        <f t="shared" si="0"/>
        <v>0</v>
      </c>
    </row>
    <row r="13" spans="1:7" ht="15" customHeight="1" x14ac:dyDescent="0.25">
      <c r="A13" s="2" t="s">
        <v>60</v>
      </c>
      <c r="B13" s="36"/>
      <c r="C13" s="37"/>
      <c r="D13" s="38"/>
      <c r="E13" s="8"/>
      <c r="F13" s="8"/>
      <c r="G13" s="22">
        <f t="shared" si="0"/>
        <v>0</v>
      </c>
    </row>
    <row r="14" spans="1:7" s="3" customFormat="1" ht="15" customHeight="1" x14ac:dyDescent="0.25">
      <c r="A14" s="4" t="s">
        <v>0</v>
      </c>
      <c r="B14" s="39" t="s">
        <v>11</v>
      </c>
      <c r="C14" s="40"/>
      <c r="D14" s="41"/>
      <c r="E14" s="5" t="s">
        <v>2</v>
      </c>
      <c r="F14" s="5" t="s">
        <v>3</v>
      </c>
      <c r="G14" s="4" t="s">
        <v>61</v>
      </c>
    </row>
    <row r="15" spans="1:7" ht="15" customHeight="1" x14ac:dyDescent="0.25">
      <c r="A15" s="2">
        <v>8</v>
      </c>
      <c r="B15" s="36" t="s">
        <v>4</v>
      </c>
      <c r="C15" s="37"/>
      <c r="D15" s="38"/>
      <c r="E15" s="8">
        <v>10</v>
      </c>
      <c r="F15" s="8">
        <v>10</v>
      </c>
      <c r="G15" s="22">
        <f>SUM(E15-F15)</f>
        <v>0</v>
      </c>
    </row>
    <row r="16" spans="1:7" ht="15" customHeight="1" x14ac:dyDescent="0.25">
      <c r="A16" s="2">
        <v>9</v>
      </c>
      <c r="B16" s="36" t="s">
        <v>12</v>
      </c>
      <c r="C16" s="37"/>
      <c r="D16" s="38"/>
      <c r="E16" s="8"/>
      <c r="F16" s="8"/>
      <c r="G16" s="22">
        <f t="shared" ref="G16:G22" si="1">SUM(E16-F16)</f>
        <v>0</v>
      </c>
    </row>
    <row r="17" spans="1:7" ht="15" customHeight="1" x14ac:dyDescent="0.25">
      <c r="A17" s="2">
        <v>10</v>
      </c>
      <c r="B17" s="36" t="s">
        <v>5</v>
      </c>
      <c r="C17" s="37"/>
      <c r="D17" s="38"/>
      <c r="E17" s="8"/>
      <c r="F17" s="8"/>
      <c r="G17" s="22">
        <f t="shared" si="1"/>
        <v>0</v>
      </c>
    </row>
    <row r="18" spans="1:7" ht="15" customHeight="1" x14ac:dyDescent="0.25">
      <c r="A18" s="2">
        <v>11</v>
      </c>
      <c r="B18" s="36" t="s">
        <v>13</v>
      </c>
      <c r="C18" s="37"/>
      <c r="D18" s="38"/>
      <c r="E18" s="8"/>
      <c r="F18" s="8"/>
      <c r="G18" s="22">
        <f t="shared" si="1"/>
        <v>0</v>
      </c>
    </row>
    <row r="19" spans="1:7" ht="15" customHeight="1" x14ac:dyDescent="0.25">
      <c r="A19" s="2">
        <v>12</v>
      </c>
      <c r="B19" s="36" t="s">
        <v>7</v>
      </c>
      <c r="C19" s="37"/>
      <c r="D19" s="38"/>
      <c r="E19" s="8"/>
      <c r="F19" s="8"/>
      <c r="G19" s="22">
        <f t="shared" si="1"/>
        <v>0</v>
      </c>
    </row>
    <row r="20" spans="1:7" ht="15" customHeight="1" x14ac:dyDescent="0.25">
      <c r="A20" s="2">
        <v>13</v>
      </c>
      <c r="B20" s="36" t="s">
        <v>8</v>
      </c>
      <c r="C20" s="37"/>
      <c r="D20" s="38"/>
      <c r="E20" s="8"/>
      <c r="F20" s="8"/>
      <c r="G20" s="22">
        <f t="shared" si="1"/>
        <v>0</v>
      </c>
    </row>
    <row r="21" spans="1:7" ht="15" customHeight="1" x14ac:dyDescent="0.25">
      <c r="A21" s="2">
        <v>14</v>
      </c>
      <c r="B21" s="36" t="s">
        <v>14</v>
      </c>
      <c r="C21" s="37"/>
      <c r="D21" s="38"/>
      <c r="E21" s="8"/>
      <c r="F21" s="8"/>
      <c r="G21" s="22">
        <f t="shared" si="1"/>
        <v>0</v>
      </c>
    </row>
    <row r="22" spans="1:7" ht="15" customHeight="1" x14ac:dyDescent="0.25">
      <c r="A22" s="2" t="s">
        <v>60</v>
      </c>
      <c r="B22" s="36"/>
      <c r="C22" s="37"/>
      <c r="D22" s="38"/>
      <c r="E22" s="8"/>
      <c r="F22" s="8"/>
      <c r="G22" s="22">
        <f t="shared" si="1"/>
        <v>0</v>
      </c>
    </row>
    <row r="23" spans="1:7" s="3" customFormat="1" ht="15" customHeight="1" x14ac:dyDescent="0.25">
      <c r="A23" s="4" t="s">
        <v>0</v>
      </c>
      <c r="B23" s="39" t="s">
        <v>15</v>
      </c>
      <c r="C23" s="40"/>
      <c r="D23" s="41"/>
      <c r="E23" s="5" t="s">
        <v>2</v>
      </c>
      <c r="F23" s="5" t="s">
        <v>3</v>
      </c>
      <c r="G23" s="4" t="s">
        <v>61</v>
      </c>
    </row>
    <row r="24" spans="1:7" ht="15" customHeight="1" x14ac:dyDescent="0.25">
      <c r="A24" s="2">
        <v>38</v>
      </c>
      <c r="B24" s="36" t="s">
        <v>16</v>
      </c>
      <c r="C24" s="37"/>
      <c r="D24" s="38"/>
      <c r="E24" s="8">
        <v>10</v>
      </c>
      <c r="F24" s="8">
        <v>9</v>
      </c>
      <c r="G24" s="22">
        <f>SUM(E24-F24)</f>
        <v>1</v>
      </c>
    </row>
    <row r="25" spans="1:7" ht="15" customHeight="1" x14ac:dyDescent="0.25">
      <c r="A25" s="2">
        <v>39</v>
      </c>
      <c r="B25" s="36" t="s">
        <v>17</v>
      </c>
      <c r="C25" s="37"/>
      <c r="D25" s="38"/>
      <c r="E25" s="8"/>
      <c r="F25" s="8"/>
      <c r="G25" s="22">
        <f t="shared" ref="G25:G35" si="2">SUM(E25-F25)</f>
        <v>0</v>
      </c>
    </row>
    <row r="26" spans="1:7" ht="15" customHeight="1" x14ac:dyDescent="0.25">
      <c r="A26" s="2">
        <v>40</v>
      </c>
      <c r="B26" s="36" t="s">
        <v>18</v>
      </c>
      <c r="C26" s="37"/>
      <c r="D26" s="38"/>
      <c r="E26" s="8"/>
      <c r="F26" s="8"/>
      <c r="G26" s="22">
        <f t="shared" si="2"/>
        <v>0</v>
      </c>
    </row>
    <row r="27" spans="1:7" ht="15" customHeight="1" x14ac:dyDescent="0.25">
      <c r="A27" s="2">
        <v>41</v>
      </c>
      <c r="B27" s="36" t="s">
        <v>19</v>
      </c>
      <c r="C27" s="37"/>
      <c r="D27" s="38"/>
      <c r="E27" s="8"/>
      <c r="F27" s="8"/>
      <c r="G27" s="22">
        <f t="shared" si="2"/>
        <v>0</v>
      </c>
    </row>
    <row r="28" spans="1:7" ht="15" customHeight="1" x14ac:dyDescent="0.25">
      <c r="A28" s="2">
        <v>42</v>
      </c>
      <c r="B28" s="36" t="s">
        <v>20</v>
      </c>
      <c r="C28" s="37"/>
      <c r="D28" s="38"/>
      <c r="E28" s="8"/>
      <c r="F28" s="8"/>
      <c r="G28" s="22">
        <f t="shared" si="2"/>
        <v>0</v>
      </c>
    </row>
    <row r="29" spans="1:7" ht="15" customHeight="1" x14ac:dyDescent="0.25">
      <c r="A29" s="2">
        <v>43</v>
      </c>
      <c r="B29" s="36" t="s">
        <v>21</v>
      </c>
      <c r="C29" s="37"/>
      <c r="D29" s="38"/>
      <c r="E29" s="8"/>
      <c r="F29" s="8"/>
      <c r="G29" s="22">
        <f t="shared" si="2"/>
        <v>0</v>
      </c>
    </row>
    <row r="30" spans="1:7" ht="15" customHeight="1" x14ac:dyDescent="0.25">
      <c r="A30" s="2">
        <v>44</v>
      </c>
      <c r="B30" s="36" t="s">
        <v>22</v>
      </c>
      <c r="C30" s="37"/>
      <c r="D30" s="38"/>
      <c r="E30" s="8"/>
      <c r="F30" s="8"/>
      <c r="G30" s="22">
        <f t="shared" si="2"/>
        <v>0</v>
      </c>
    </row>
    <row r="31" spans="1:7" ht="15" customHeight="1" x14ac:dyDescent="0.25">
      <c r="A31" s="2">
        <v>45</v>
      </c>
      <c r="B31" s="36" t="s">
        <v>23</v>
      </c>
      <c r="C31" s="37"/>
      <c r="D31" s="38"/>
      <c r="E31" s="8"/>
      <c r="F31" s="8"/>
      <c r="G31" s="22">
        <f t="shared" si="2"/>
        <v>0</v>
      </c>
    </row>
    <row r="32" spans="1:7" ht="15" customHeight="1" x14ac:dyDescent="0.25">
      <c r="A32" s="2">
        <v>46</v>
      </c>
      <c r="B32" s="36" t="s">
        <v>24</v>
      </c>
      <c r="C32" s="37"/>
      <c r="D32" s="38"/>
      <c r="E32" s="8"/>
      <c r="F32" s="8"/>
      <c r="G32" s="22">
        <f t="shared" si="2"/>
        <v>0</v>
      </c>
    </row>
    <row r="33" spans="1:7" ht="15" customHeight="1" x14ac:dyDescent="0.25">
      <c r="A33" s="2">
        <v>47</v>
      </c>
      <c r="B33" s="36" t="s">
        <v>25</v>
      </c>
      <c r="C33" s="37"/>
      <c r="D33" s="38"/>
      <c r="E33" s="8"/>
      <c r="F33" s="8"/>
      <c r="G33" s="22">
        <f t="shared" si="2"/>
        <v>0</v>
      </c>
    </row>
    <row r="34" spans="1:7" ht="15" customHeight="1" x14ac:dyDescent="0.25">
      <c r="A34" s="2" t="s">
        <v>60</v>
      </c>
      <c r="B34" s="36"/>
      <c r="C34" s="37"/>
      <c r="D34" s="38"/>
      <c r="E34" s="8"/>
      <c r="F34" s="8"/>
      <c r="G34" s="22">
        <f t="shared" si="2"/>
        <v>0</v>
      </c>
    </row>
    <row r="35" spans="1:7" ht="15" customHeight="1" x14ac:dyDescent="0.25">
      <c r="A35" s="2" t="s">
        <v>60</v>
      </c>
      <c r="B35" s="36"/>
      <c r="C35" s="37"/>
      <c r="D35" s="38"/>
      <c r="E35" s="8"/>
      <c r="F35" s="8"/>
      <c r="G35" s="22">
        <f t="shared" si="2"/>
        <v>0</v>
      </c>
    </row>
    <row r="36" spans="1:7" s="3" customFormat="1" ht="15" customHeight="1" x14ac:dyDescent="0.25">
      <c r="A36" s="4" t="s">
        <v>0</v>
      </c>
      <c r="B36" s="39" t="s">
        <v>26</v>
      </c>
      <c r="C36" s="40"/>
      <c r="D36" s="41"/>
      <c r="E36" s="5" t="s">
        <v>2</v>
      </c>
      <c r="F36" s="5" t="s">
        <v>3</v>
      </c>
      <c r="G36" s="4" t="s">
        <v>61</v>
      </c>
    </row>
    <row r="37" spans="1:7" ht="15" customHeight="1" x14ac:dyDescent="0.25">
      <c r="A37" s="2">
        <v>48</v>
      </c>
      <c r="B37" s="36" t="s">
        <v>27</v>
      </c>
      <c r="C37" s="37"/>
      <c r="D37" s="38"/>
      <c r="E37" s="8">
        <v>200</v>
      </c>
      <c r="F37" s="8">
        <v>180</v>
      </c>
      <c r="G37" s="22">
        <f>SUM(E37-F37)</f>
        <v>20</v>
      </c>
    </row>
    <row r="38" spans="1:7" ht="15" customHeight="1" x14ac:dyDescent="0.25">
      <c r="A38" s="2">
        <v>49</v>
      </c>
      <c r="B38" s="36" t="s">
        <v>28</v>
      </c>
      <c r="C38" s="37"/>
      <c r="D38" s="38"/>
      <c r="E38" s="8"/>
      <c r="F38" s="8"/>
      <c r="G38" s="22">
        <f t="shared" ref="G38:G46" si="3">SUM(E38-F38)</f>
        <v>0</v>
      </c>
    </row>
    <row r="39" spans="1:7" ht="15" customHeight="1" x14ac:dyDescent="0.25">
      <c r="A39" s="2">
        <v>50</v>
      </c>
      <c r="B39" s="36" t="s">
        <v>29</v>
      </c>
      <c r="C39" s="37"/>
      <c r="D39" s="38"/>
      <c r="E39" s="8"/>
      <c r="F39" s="8"/>
      <c r="G39" s="22">
        <f t="shared" si="3"/>
        <v>0</v>
      </c>
    </row>
    <row r="40" spans="1:7" ht="15" customHeight="1" x14ac:dyDescent="0.25">
      <c r="A40" s="2">
        <v>51</v>
      </c>
      <c r="B40" s="36" t="s">
        <v>30</v>
      </c>
      <c r="C40" s="37"/>
      <c r="D40" s="38"/>
      <c r="E40" s="8">
        <v>100</v>
      </c>
      <c r="F40" s="8">
        <v>99</v>
      </c>
      <c r="G40" s="22">
        <f t="shared" si="3"/>
        <v>1</v>
      </c>
    </row>
    <row r="41" spans="1:7" ht="15" customHeight="1" x14ac:dyDescent="0.25">
      <c r="A41" s="2">
        <v>52</v>
      </c>
      <c r="B41" s="36" t="s">
        <v>31</v>
      </c>
      <c r="C41" s="37"/>
      <c r="D41" s="38"/>
      <c r="E41" s="8"/>
      <c r="F41" s="8"/>
      <c r="G41" s="22">
        <f t="shared" si="3"/>
        <v>0</v>
      </c>
    </row>
    <row r="42" spans="1:7" ht="15" customHeight="1" x14ac:dyDescent="0.25">
      <c r="A42" s="2">
        <v>53</v>
      </c>
      <c r="B42" s="36" t="s">
        <v>32</v>
      </c>
      <c r="C42" s="37"/>
      <c r="D42" s="38"/>
      <c r="E42" s="8"/>
      <c r="F42" s="8"/>
      <c r="G42" s="22">
        <f t="shared" si="3"/>
        <v>0</v>
      </c>
    </row>
    <row r="43" spans="1:7" ht="15" customHeight="1" x14ac:dyDescent="0.25">
      <c r="A43" s="2">
        <v>54</v>
      </c>
      <c r="B43" s="36" t="s">
        <v>33</v>
      </c>
      <c r="C43" s="37"/>
      <c r="D43" s="38"/>
      <c r="E43" s="8"/>
      <c r="F43" s="8"/>
      <c r="G43" s="22">
        <f t="shared" si="3"/>
        <v>0</v>
      </c>
    </row>
    <row r="44" spans="1:7" ht="15" customHeight="1" x14ac:dyDescent="0.25">
      <c r="A44" s="2">
        <v>55</v>
      </c>
      <c r="B44" s="36" t="s">
        <v>34</v>
      </c>
      <c r="C44" s="37"/>
      <c r="D44" s="38"/>
      <c r="E44" s="8"/>
      <c r="F44" s="8"/>
      <c r="G44" s="22">
        <f t="shared" si="3"/>
        <v>0</v>
      </c>
    </row>
    <row r="45" spans="1:7" ht="15" customHeight="1" x14ac:dyDescent="0.25">
      <c r="A45" s="2">
        <v>56</v>
      </c>
      <c r="B45" s="36" t="s">
        <v>35</v>
      </c>
      <c r="C45" s="37"/>
      <c r="D45" s="38"/>
      <c r="E45" s="8"/>
      <c r="F45" s="8"/>
      <c r="G45" s="22">
        <f t="shared" si="3"/>
        <v>0</v>
      </c>
    </row>
    <row r="46" spans="1:7" ht="15" customHeight="1" x14ac:dyDescent="0.25">
      <c r="A46" s="2" t="s">
        <v>60</v>
      </c>
      <c r="B46" s="36"/>
      <c r="C46" s="37"/>
      <c r="D46" s="38"/>
      <c r="E46" s="8"/>
      <c r="F46" s="8"/>
      <c r="G46" s="22">
        <f t="shared" si="3"/>
        <v>0</v>
      </c>
    </row>
    <row r="47" spans="1:7" s="3" customFormat="1" ht="15" customHeight="1" x14ac:dyDescent="0.25">
      <c r="A47" s="4" t="s">
        <v>0</v>
      </c>
      <c r="B47" s="39" t="s">
        <v>36</v>
      </c>
      <c r="C47" s="40"/>
      <c r="D47" s="41"/>
      <c r="E47" s="5" t="s">
        <v>2</v>
      </c>
      <c r="F47" s="5" t="s">
        <v>3</v>
      </c>
      <c r="G47" s="4" t="s">
        <v>61</v>
      </c>
    </row>
    <row r="48" spans="1:7" ht="15" customHeight="1" x14ac:dyDescent="0.25">
      <c r="A48" s="2">
        <v>15</v>
      </c>
      <c r="B48" s="36" t="s">
        <v>37</v>
      </c>
      <c r="C48" s="37"/>
      <c r="D48" s="38"/>
      <c r="E48" s="8"/>
      <c r="F48" s="8"/>
      <c r="G48" s="22">
        <f>SUM(E48-F48)</f>
        <v>0</v>
      </c>
    </row>
    <row r="49" spans="1:7" ht="15" customHeight="1" x14ac:dyDescent="0.25">
      <c r="A49" s="2">
        <v>16</v>
      </c>
      <c r="B49" s="36" t="s">
        <v>38</v>
      </c>
      <c r="C49" s="37"/>
      <c r="D49" s="38"/>
      <c r="E49" s="8"/>
      <c r="F49" s="8"/>
      <c r="G49" s="22">
        <f t="shared" ref="G49:G71" si="4">SUM(E49-F49)</f>
        <v>0</v>
      </c>
    </row>
    <row r="50" spans="1:7" ht="15" customHeight="1" x14ac:dyDescent="0.25">
      <c r="A50" s="2">
        <v>17</v>
      </c>
      <c r="B50" s="36" t="s">
        <v>39</v>
      </c>
      <c r="C50" s="37"/>
      <c r="D50" s="38"/>
      <c r="E50" s="8"/>
      <c r="F50" s="8"/>
      <c r="G50" s="22">
        <f t="shared" si="4"/>
        <v>0</v>
      </c>
    </row>
    <row r="51" spans="1:7" ht="15" customHeight="1" x14ac:dyDescent="0.25">
      <c r="A51" s="2">
        <v>18</v>
      </c>
      <c r="B51" s="36" t="s">
        <v>40</v>
      </c>
      <c r="C51" s="37"/>
      <c r="D51" s="38"/>
      <c r="E51" s="8"/>
      <c r="F51" s="8"/>
      <c r="G51" s="22">
        <f t="shared" si="4"/>
        <v>0</v>
      </c>
    </row>
    <row r="52" spans="1:7" ht="15" customHeight="1" x14ac:dyDescent="0.25">
      <c r="A52" s="2">
        <v>19</v>
      </c>
      <c r="B52" s="36" t="s">
        <v>41</v>
      </c>
      <c r="C52" s="37"/>
      <c r="D52" s="38"/>
      <c r="E52" s="8">
        <v>2</v>
      </c>
      <c r="F52" s="8">
        <v>2</v>
      </c>
      <c r="G52" s="22">
        <f t="shared" si="4"/>
        <v>0</v>
      </c>
    </row>
    <row r="53" spans="1:7" ht="15" customHeight="1" x14ac:dyDescent="0.25">
      <c r="A53" s="2">
        <v>20</v>
      </c>
      <c r="B53" s="36" t="s">
        <v>42</v>
      </c>
      <c r="C53" s="37"/>
      <c r="D53" s="38"/>
      <c r="E53" s="8"/>
      <c r="F53" s="8"/>
      <c r="G53" s="22">
        <f t="shared" si="4"/>
        <v>0</v>
      </c>
    </row>
    <row r="54" spans="1:7" ht="15" customHeight="1" x14ac:dyDescent="0.25">
      <c r="A54" s="2">
        <v>21</v>
      </c>
      <c r="B54" s="36" t="s">
        <v>43</v>
      </c>
      <c r="C54" s="37"/>
      <c r="D54" s="38"/>
      <c r="E54" s="8"/>
      <c r="F54" s="8"/>
      <c r="G54" s="22">
        <f t="shared" si="4"/>
        <v>0</v>
      </c>
    </row>
    <row r="55" spans="1:7" ht="15" customHeight="1" x14ac:dyDescent="0.25">
      <c r="A55" s="2">
        <v>22</v>
      </c>
      <c r="B55" s="36" t="s">
        <v>44</v>
      </c>
      <c r="C55" s="37"/>
      <c r="D55" s="38"/>
      <c r="E55" s="8"/>
      <c r="F55" s="8"/>
      <c r="G55" s="22">
        <f t="shared" si="4"/>
        <v>0</v>
      </c>
    </row>
    <row r="56" spans="1:7" ht="15" customHeight="1" x14ac:dyDescent="0.25">
      <c r="A56" s="2">
        <v>23</v>
      </c>
      <c r="B56" s="36" t="s">
        <v>45</v>
      </c>
      <c r="C56" s="37"/>
      <c r="D56" s="38"/>
      <c r="E56" s="8"/>
      <c r="F56" s="8"/>
      <c r="G56" s="22">
        <f t="shared" si="4"/>
        <v>0</v>
      </c>
    </row>
    <row r="57" spans="1:7" ht="15" customHeight="1" x14ac:dyDescent="0.25">
      <c r="A57" s="2">
        <v>24</v>
      </c>
      <c r="B57" s="36" t="s">
        <v>46</v>
      </c>
      <c r="C57" s="37"/>
      <c r="D57" s="38"/>
      <c r="E57" s="8">
        <v>2</v>
      </c>
      <c r="F57" s="8">
        <v>2</v>
      </c>
      <c r="G57" s="22">
        <f t="shared" si="4"/>
        <v>0</v>
      </c>
    </row>
    <row r="58" spans="1:7" ht="15" customHeight="1" x14ac:dyDescent="0.25">
      <c r="A58" s="2">
        <v>25</v>
      </c>
      <c r="B58" s="36" t="s">
        <v>47</v>
      </c>
      <c r="C58" s="37"/>
      <c r="D58" s="38"/>
      <c r="E58" s="8"/>
      <c r="F58" s="8"/>
      <c r="G58" s="22">
        <f t="shared" si="4"/>
        <v>0</v>
      </c>
    </row>
    <row r="59" spans="1:7" ht="15" customHeight="1" x14ac:dyDescent="0.25">
      <c r="A59" s="2">
        <v>26</v>
      </c>
      <c r="B59" s="36" t="s">
        <v>48</v>
      </c>
      <c r="C59" s="37"/>
      <c r="D59" s="38"/>
      <c r="E59" s="8"/>
      <c r="F59" s="8"/>
      <c r="G59" s="22">
        <f t="shared" si="4"/>
        <v>0</v>
      </c>
    </row>
    <row r="60" spans="1:7" ht="15" customHeight="1" x14ac:dyDescent="0.25">
      <c r="A60" s="2">
        <v>27</v>
      </c>
      <c r="B60" s="36" t="s">
        <v>49</v>
      </c>
      <c r="C60" s="37"/>
      <c r="D60" s="38"/>
      <c r="E60" s="8">
        <v>5</v>
      </c>
      <c r="F60" s="8">
        <v>5</v>
      </c>
      <c r="G60" s="22">
        <f t="shared" si="4"/>
        <v>0</v>
      </c>
    </row>
    <row r="61" spans="1:7" ht="15" customHeight="1" x14ac:dyDescent="0.25">
      <c r="A61" s="2">
        <v>28</v>
      </c>
      <c r="B61" s="36" t="s">
        <v>50</v>
      </c>
      <c r="C61" s="37"/>
      <c r="D61" s="38"/>
      <c r="E61" s="8"/>
      <c r="F61" s="8"/>
      <c r="G61" s="22">
        <f t="shared" si="4"/>
        <v>0</v>
      </c>
    </row>
    <row r="62" spans="1:7" ht="15" customHeight="1" x14ac:dyDescent="0.25">
      <c r="A62" s="2">
        <v>29</v>
      </c>
      <c r="B62" s="36" t="s">
        <v>51</v>
      </c>
      <c r="C62" s="37"/>
      <c r="D62" s="38"/>
      <c r="E62" s="8"/>
      <c r="F62" s="8"/>
      <c r="G62" s="22">
        <f t="shared" si="4"/>
        <v>0</v>
      </c>
    </row>
    <row r="63" spans="1:7" ht="15" customHeight="1" x14ac:dyDescent="0.25">
      <c r="A63" s="2">
        <v>30</v>
      </c>
      <c r="B63" s="36" t="s">
        <v>52</v>
      </c>
      <c r="C63" s="37"/>
      <c r="D63" s="38"/>
      <c r="E63" s="8"/>
      <c r="F63" s="8"/>
      <c r="G63" s="22">
        <f t="shared" si="4"/>
        <v>0</v>
      </c>
    </row>
    <row r="64" spans="1:7" ht="15" customHeight="1" x14ac:dyDescent="0.25">
      <c r="A64" s="2">
        <v>31</v>
      </c>
      <c r="B64" s="36" t="s">
        <v>53</v>
      </c>
      <c r="C64" s="37"/>
      <c r="D64" s="38"/>
      <c r="E64" s="8"/>
      <c r="F64" s="8"/>
      <c r="G64" s="22">
        <f t="shared" si="4"/>
        <v>0</v>
      </c>
    </row>
    <row r="65" spans="1:9" ht="15" customHeight="1" x14ac:dyDescent="0.25">
      <c r="A65" s="2">
        <v>32</v>
      </c>
      <c r="B65" s="36" t="s">
        <v>54</v>
      </c>
      <c r="C65" s="37"/>
      <c r="D65" s="38"/>
      <c r="E65" s="8"/>
      <c r="F65" s="8"/>
      <c r="G65" s="22">
        <f t="shared" si="4"/>
        <v>0</v>
      </c>
    </row>
    <row r="66" spans="1:9" ht="15" customHeight="1" x14ac:dyDescent="0.25">
      <c r="A66" s="2">
        <v>33</v>
      </c>
      <c r="B66" s="36" t="s">
        <v>55</v>
      </c>
      <c r="C66" s="37"/>
      <c r="D66" s="38"/>
      <c r="E66" s="8"/>
      <c r="F66" s="8"/>
      <c r="G66" s="22">
        <f t="shared" si="4"/>
        <v>0</v>
      </c>
    </row>
    <row r="67" spans="1:9" ht="15" customHeight="1" x14ac:dyDescent="0.25">
      <c r="A67" s="2">
        <v>34</v>
      </c>
      <c r="B67" s="36" t="s">
        <v>56</v>
      </c>
      <c r="C67" s="37"/>
      <c r="D67" s="38"/>
      <c r="E67" s="8"/>
      <c r="F67" s="8"/>
      <c r="G67" s="22">
        <f t="shared" si="4"/>
        <v>0</v>
      </c>
    </row>
    <row r="68" spans="1:9" ht="15" customHeight="1" x14ac:dyDescent="0.25">
      <c r="A68" s="2">
        <v>35</v>
      </c>
      <c r="B68" s="36" t="s">
        <v>57</v>
      </c>
      <c r="C68" s="37"/>
      <c r="D68" s="38"/>
      <c r="E68" s="8"/>
      <c r="F68" s="8"/>
      <c r="G68" s="22">
        <f t="shared" si="4"/>
        <v>0</v>
      </c>
    </row>
    <row r="69" spans="1:9" ht="15" customHeight="1" x14ac:dyDescent="0.25">
      <c r="A69" s="2">
        <v>36</v>
      </c>
      <c r="B69" s="36" t="s">
        <v>58</v>
      </c>
      <c r="C69" s="37"/>
      <c r="D69" s="38"/>
      <c r="E69" s="8"/>
      <c r="F69" s="8"/>
      <c r="G69" s="22">
        <f t="shared" si="4"/>
        <v>0</v>
      </c>
    </row>
    <row r="70" spans="1:9" ht="15" customHeight="1" x14ac:dyDescent="0.25">
      <c r="A70" s="2">
        <v>37</v>
      </c>
      <c r="B70" s="36" t="s">
        <v>59</v>
      </c>
      <c r="C70" s="37"/>
      <c r="D70" s="38"/>
      <c r="E70" s="8"/>
      <c r="F70" s="8"/>
      <c r="G70" s="22">
        <f t="shared" si="4"/>
        <v>0</v>
      </c>
    </row>
    <row r="71" spans="1:9" ht="15" customHeight="1" x14ac:dyDescent="0.25">
      <c r="A71" s="2" t="s">
        <v>60</v>
      </c>
      <c r="B71" s="36"/>
      <c r="C71" s="37"/>
      <c r="D71" s="38"/>
      <c r="E71" s="8"/>
      <c r="F71" s="8"/>
      <c r="G71" s="22">
        <f t="shared" si="4"/>
        <v>0</v>
      </c>
    </row>
    <row r="72" spans="1:9" s="3" customFormat="1" ht="15" customHeight="1" x14ac:dyDescent="0.25">
      <c r="A72" s="4" t="s">
        <v>0</v>
      </c>
      <c r="B72" s="39" t="s">
        <v>60</v>
      </c>
      <c r="C72" s="40"/>
      <c r="D72" s="41"/>
      <c r="E72" s="5" t="s">
        <v>2</v>
      </c>
      <c r="F72" s="5" t="s">
        <v>3</v>
      </c>
      <c r="G72" s="4" t="s">
        <v>61</v>
      </c>
    </row>
    <row r="73" spans="1:9" ht="15" customHeight="1" x14ac:dyDescent="0.25">
      <c r="A73" s="2">
        <v>76</v>
      </c>
      <c r="B73" s="36" t="s">
        <v>63</v>
      </c>
      <c r="C73" s="37"/>
      <c r="D73" s="38"/>
      <c r="E73" s="8">
        <v>2</v>
      </c>
      <c r="F73" s="8">
        <v>1</v>
      </c>
      <c r="G73" s="22">
        <f>SUM(E73-F73)</f>
        <v>1</v>
      </c>
    </row>
    <row r="74" spans="1:9" ht="15" customHeight="1" x14ac:dyDescent="0.25">
      <c r="A74" s="2">
        <v>57</v>
      </c>
      <c r="B74" s="36"/>
      <c r="C74" s="37"/>
      <c r="D74" s="38"/>
      <c r="E74" s="8"/>
      <c r="F74" s="8"/>
      <c r="G74" s="22">
        <f t="shared" ref="G74:G75" si="5">SUM(E74-F74)</f>
        <v>0</v>
      </c>
    </row>
    <row r="75" spans="1:9" ht="15" customHeight="1" x14ac:dyDescent="0.25">
      <c r="A75" s="2">
        <v>58</v>
      </c>
      <c r="B75" s="36"/>
      <c r="C75" s="37"/>
      <c r="D75" s="38"/>
      <c r="E75" s="8"/>
      <c r="F75" s="8"/>
      <c r="G75" s="22">
        <f t="shared" si="5"/>
        <v>0</v>
      </c>
    </row>
    <row r="76" spans="1:9" ht="18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</row>
    <row r="77" spans="1:9" ht="18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</row>
    <row r="78" spans="1:9" ht="24" customHeight="1" x14ac:dyDescent="0.25">
      <c r="A78" s="1" t="s">
        <v>68</v>
      </c>
      <c r="C78" s="18"/>
      <c r="D78" s="14"/>
      <c r="E78" s="14"/>
      <c r="F78" s="14"/>
      <c r="G78" s="14"/>
      <c r="H78" s="14"/>
    </row>
    <row r="79" spans="1:9" ht="24" customHeight="1" x14ac:dyDescent="0.25">
      <c r="A79" s="1" t="s">
        <v>69</v>
      </c>
      <c r="D79" s="14"/>
      <c r="E79" s="14"/>
      <c r="F79" s="14"/>
      <c r="G79" s="14"/>
      <c r="H79" s="14"/>
    </row>
    <row r="80" spans="1:9" ht="24" customHeight="1" x14ac:dyDescent="0.25">
      <c r="A80" s="1" t="s">
        <v>70</v>
      </c>
      <c r="C80" s="1" t="s">
        <v>78</v>
      </c>
      <c r="D80" s="14"/>
      <c r="E80" s="14"/>
      <c r="F80" s="14"/>
      <c r="G80" s="14"/>
      <c r="H80" s="14"/>
    </row>
    <row r="81" spans="1:8" ht="24" customHeight="1" x14ac:dyDescent="0.25">
      <c r="A81" s="1" t="s">
        <v>71</v>
      </c>
      <c r="C81" s="1" t="s">
        <v>79</v>
      </c>
      <c r="D81" s="14"/>
      <c r="E81" s="14"/>
      <c r="F81" s="14"/>
      <c r="G81" s="14"/>
      <c r="H81" s="14"/>
    </row>
    <row r="82" spans="1:8" ht="24" customHeight="1" x14ac:dyDescent="0.25">
      <c r="A82" s="1" t="s">
        <v>72</v>
      </c>
      <c r="C82" s="19">
        <v>44440</v>
      </c>
      <c r="D82" s="14"/>
      <c r="E82" s="14"/>
      <c r="F82" s="14"/>
      <c r="G82" s="14"/>
      <c r="H82" s="14"/>
    </row>
  </sheetData>
  <mergeCells count="72">
    <mergeCell ref="B63:D63"/>
    <mergeCell ref="B73:D73"/>
    <mergeCell ref="B74:D74"/>
    <mergeCell ref="B75:D75"/>
    <mergeCell ref="B23:D23"/>
    <mergeCell ref="B36:D36"/>
    <mergeCell ref="B72:D72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69:D69"/>
    <mergeCell ref="B70:D70"/>
    <mergeCell ref="B64:D64"/>
    <mergeCell ref="B65:D65"/>
    <mergeCell ref="B66:D66"/>
    <mergeCell ref="B67:D67"/>
    <mergeCell ref="B68:D68"/>
    <mergeCell ref="B62:D62"/>
    <mergeCell ref="B49:D49"/>
    <mergeCell ref="B50:D50"/>
    <mergeCell ref="B51:D51"/>
    <mergeCell ref="B52:D52"/>
    <mergeCell ref="B53:D53"/>
    <mergeCell ref="B58:D58"/>
    <mergeCell ref="B60:D60"/>
    <mergeCell ref="B59:D59"/>
    <mergeCell ref="B54:D54"/>
    <mergeCell ref="B55:D55"/>
    <mergeCell ref="B56:D56"/>
    <mergeCell ref="B57:D57"/>
    <mergeCell ref="B61:D61"/>
    <mergeCell ref="B48:D48"/>
    <mergeCell ref="B37:D37"/>
    <mergeCell ref="B38:D38"/>
    <mergeCell ref="B39:D39"/>
    <mergeCell ref="B21:D21"/>
    <mergeCell ref="B47:D47"/>
    <mergeCell ref="B40:D40"/>
    <mergeCell ref="B41:D41"/>
    <mergeCell ref="B42:D42"/>
    <mergeCell ref="B43:D43"/>
    <mergeCell ref="B44:D44"/>
    <mergeCell ref="B45:D45"/>
    <mergeCell ref="B33:D33"/>
    <mergeCell ref="B46:D46"/>
    <mergeCell ref="B16:D16"/>
    <mergeCell ref="B17:D17"/>
    <mergeCell ref="B18:D18"/>
    <mergeCell ref="B19:D19"/>
    <mergeCell ref="B20:D20"/>
    <mergeCell ref="B71:D71"/>
    <mergeCell ref="A3:G3"/>
    <mergeCell ref="B13:D13"/>
    <mergeCell ref="B22:D22"/>
    <mergeCell ref="B34:D34"/>
    <mergeCell ref="B35:D35"/>
    <mergeCell ref="B5:D5"/>
    <mergeCell ref="B7:D7"/>
    <mergeCell ref="B8:D8"/>
    <mergeCell ref="B9:D9"/>
    <mergeCell ref="B6:D6"/>
    <mergeCell ref="B10:D10"/>
    <mergeCell ref="B11:D11"/>
    <mergeCell ref="B12:D12"/>
    <mergeCell ref="B14:D14"/>
    <mergeCell ref="B15:D15"/>
  </mergeCells>
  <pageMargins left="0.70866141732283472" right="0.70866141732283472" top="0.78740157480314965" bottom="0.59055118110236227" header="0.39370078740157483" footer="0.19685039370078741"/>
  <pageSetup paperSize="9" orientation="portrait" horizontalDpi="300" verticalDpi="300" r:id="rId1"/>
  <headerFooter differentFirst="1">
    <firstHeader>&amp;L&amp;G</firstHeader>
    <firstFooter>&amp;LSachbearbeiter: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85D5-E262-469F-8DB2-B83A6102D1D3}">
  <dimension ref="A1:I81"/>
  <sheetViews>
    <sheetView topLeftCell="A64" zoomScaleNormal="100" workbookViewId="0">
      <selection activeCell="E80" sqref="E80"/>
    </sheetView>
  </sheetViews>
  <sheetFormatPr baseColWidth="10" defaultColWidth="8.88671875" defaultRowHeight="18" customHeight="1" x14ac:dyDescent="0.25"/>
  <cols>
    <col min="1" max="1" width="9.33203125" style="1" customWidth="1"/>
    <col min="2" max="2" width="10.77734375" style="1" customWidth="1"/>
    <col min="3" max="3" width="22.77734375" style="1" customWidth="1"/>
    <col min="4" max="4" width="9.77734375" style="14" customWidth="1"/>
    <col min="5" max="5" width="10.77734375" style="14" customWidth="1"/>
    <col min="6" max="6" width="12.77734375" style="14" customWidth="1"/>
    <col min="7" max="8" width="10.77734375" style="14" customWidth="1"/>
    <col min="9" max="9" width="72.21875" style="1" customWidth="1"/>
    <col min="10" max="16384" width="8.88671875" style="1"/>
  </cols>
  <sheetData>
    <row r="1" spans="1:8" ht="24" customHeight="1" x14ac:dyDescent="0.25">
      <c r="A1" s="25" t="s">
        <v>68</v>
      </c>
      <c r="B1" s="23"/>
      <c r="C1" s="28">
        <f>SUM('Eingabe Leihinventarliste'!C78)</f>
        <v>0</v>
      </c>
      <c r="E1" s="1"/>
      <c r="F1" s="25" t="s">
        <v>69</v>
      </c>
      <c r="G1" s="43" t="str">
        <f>T('Eingabe Leihinventarliste'!C79)</f>
        <v/>
      </c>
      <c r="H1" s="44"/>
    </row>
    <row r="2" spans="1:8" ht="24" customHeight="1" x14ac:dyDescent="0.25">
      <c r="A2" s="25" t="s">
        <v>70</v>
      </c>
      <c r="B2" s="23"/>
      <c r="C2" s="29" t="str">
        <f>T('Eingabe Leihinventarliste'!C80)</f>
        <v>Beispiel</v>
      </c>
      <c r="E2" s="1"/>
      <c r="F2" s="25" t="s">
        <v>71</v>
      </c>
      <c r="G2" s="43" t="str">
        <f>T('Eingabe Leihinventarliste'!C81)</f>
        <v>Neue Preise</v>
      </c>
      <c r="H2" s="44"/>
    </row>
    <row r="3" spans="1:8" ht="24" customHeight="1" x14ac:dyDescent="0.25">
      <c r="A3" s="25" t="s">
        <v>72</v>
      </c>
      <c r="B3" s="23"/>
      <c r="C3" s="30">
        <f>SUM('Eingabe Leihinventarliste'!C82)</f>
        <v>44440</v>
      </c>
      <c r="E3" s="1"/>
      <c r="F3" s="26" t="s">
        <v>73</v>
      </c>
      <c r="G3" s="24"/>
      <c r="H3" s="27">
        <f ca="1">TODAY()</f>
        <v>44464</v>
      </c>
    </row>
    <row r="4" spans="1:8" ht="10.050000000000001" customHeight="1" x14ac:dyDescent="0.25">
      <c r="C4" s="19"/>
    </row>
    <row r="5" spans="1:8" s="11" customFormat="1" ht="16.05" customHeight="1" x14ac:dyDescent="0.25">
      <c r="A5" s="4" t="str">
        <f>T('Eingabe Leihinventarliste'!A5)</f>
        <v>Art.Nr.</v>
      </c>
      <c r="B5" s="39" t="str">
        <f>T('Eingabe Leihinventarliste'!B5)</f>
        <v>weiß-braun (nur für Saal)</v>
      </c>
      <c r="C5" s="40"/>
      <c r="D5" s="12" t="s">
        <v>65</v>
      </c>
      <c r="E5" s="12" t="s">
        <v>66</v>
      </c>
      <c r="F5" s="12" t="s">
        <v>64</v>
      </c>
      <c r="G5" s="12" t="s">
        <v>61</v>
      </c>
      <c r="H5" s="20" t="s">
        <v>62</v>
      </c>
    </row>
    <row r="6" spans="1:8" ht="16.05" customHeight="1" x14ac:dyDescent="0.25">
      <c r="A6" s="2">
        <f>SUM('Eingabe Leihinventarliste'!A6)</f>
        <v>1</v>
      </c>
      <c r="B6" s="36" t="str">
        <f>T('Eingabe Leihinventarliste'!B6)</f>
        <v>Teller</v>
      </c>
      <c r="C6" s="37"/>
      <c r="D6" s="13">
        <v>0.10084033613445378</v>
      </c>
      <c r="E6" s="13">
        <v>6.5546218487394956</v>
      </c>
      <c r="F6" s="13">
        <f>SUM('Eingabe Leihinventarliste'!E6*'Abrechnung Leihinventar'!D6)</f>
        <v>1.0084033613445378</v>
      </c>
      <c r="G6" s="13">
        <f>SUM('Eingabe Leihinventarliste'!G6*'Abrechnung Leihinventar'!E6)</f>
        <v>0</v>
      </c>
      <c r="H6" s="21">
        <f>SUM(F6:G6)</f>
        <v>1.0084033613445378</v>
      </c>
    </row>
    <row r="7" spans="1:8" ht="16.05" customHeight="1" x14ac:dyDescent="0.25">
      <c r="A7" s="2">
        <f>SUM('Eingabe Leihinventarliste'!A7)</f>
        <v>2</v>
      </c>
      <c r="B7" s="36" t="str">
        <f>T('Eingabe Leihinventarliste'!B7)</f>
        <v>Kuchenteller</v>
      </c>
      <c r="C7" s="37"/>
      <c r="D7" s="13">
        <v>0.10084033613445378</v>
      </c>
      <c r="E7" s="13">
        <v>6.5546218487394956</v>
      </c>
      <c r="F7" s="13">
        <f>SUM('Eingabe Leihinventarliste'!E7*'Abrechnung Leihinventar'!D7)</f>
        <v>0</v>
      </c>
      <c r="G7" s="13">
        <f>SUM('Eingabe Leihinventarliste'!G7*'Abrechnung Leihinventar'!E7)</f>
        <v>0</v>
      </c>
      <c r="H7" s="21">
        <f t="shared" ref="H7:H12" si="0">SUM(F7:G7)</f>
        <v>0</v>
      </c>
    </row>
    <row r="8" spans="1:8" ht="16.05" customHeight="1" x14ac:dyDescent="0.25">
      <c r="A8" s="2">
        <f>SUM('Eingabe Leihinventarliste'!A8)</f>
        <v>3</v>
      </c>
      <c r="B8" s="36" t="str">
        <f>T('Eingabe Leihinventarliste'!B8)</f>
        <v>Suppentassen</v>
      </c>
      <c r="C8" s="37"/>
      <c r="D8" s="13">
        <v>0.10084033613445378</v>
      </c>
      <c r="E8" s="13">
        <v>6.5546218487394956</v>
      </c>
      <c r="F8" s="13">
        <f>SUM('Eingabe Leihinventarliste'!E8*'Abrechnung Leihinventar'!D8)</f>
        <v>0</v>
      </c>
      <c r="G8" s="13">
        <f>SUM('Eingabe Leihinventarliste'!G8*'Abrechnung Leihinventar'!E8)</f>
        <v>0</v>
      </c>
      <c r="H8" s="21">
        <f>SUM(F8:G8)</f>
        <v>0</v>
      </c>
    </row>
    <row r="9" spans="1:8" ht="16.05" customHeight="1" x14ac:dyDescent="0.25">
      <c r="A9" s="2">
        <f>SUM('Eingabe Leihinventarliste'!A9)</f>
        <v>4</v>
      </c>
      <c r="B9" s="36" t="str">
        <f>T('Eingabe Leihinventarliste'!B9)</f>
        <v>Tassen</v>
      </c>
      <c r="C9" s="37"/>
      <c r="D9" s="13">
        <v>0.10084033613445378</v>
      </c>
      <c r="E9" s="13">
        <v>2.9411764705882355</v>
      </c>
      <c r="F9" s="13">
        <f>SUM('Eingabe Leihinventarliste'!E9*'Abrechnung Leihinventar'!D9)</f>
        <v>0</v>
      </c>
      <c r="G9" s="13">
        <f>SUM('Eingabe Leihinventarliste'!G9*'Abrechnung Leihinventar'!E9)</f>
        <v>0</v>
      </c>
      <c r="H9" s="21">
        <f t="shared" si="0"/>
        <v>0</v>
      </c>
    </row>
    <row r="10" spans="1:8" ht="16.05" customHeight="1" x14ac:dyDescent="0.25">
      <c r="A10" s="2">
        <f>SUM('Eingabe Leihinventarliste'!A10)</f>
        <v>5</v>
      </c>
      <c r="B10" s="36" t="str">
        <f>T('Eingabe Leihinventarliste'!B10)</f>
        <v>Untertassen</v>
      </c>
      <c r="C10" s="37"/>
      <c r="D10" s="13">
        <v>0.10084033613445378</v>
      </c>
      <c r="E10" s="13">
        <v>2.9411764705882355</v>
      </c>
      <c r="F10" s="13">
        <f>SUM('Eingabe Leihinventarliste'!E10*'Abrechnung Leihinventar'!D10)</f>
        <v>0</v>
      </c>
      <c r="G10" s="13">
        <f>SUM('Eingabe Leihinventarliste'!G10*'Abrechnung Leihinventar'!E10)</f>
        <v>0</v>
      </c>
      <c r="H10" s="21">
        <f t="shared" si="0"/>
        <v>0</v>
      </c>
    </row>
    <row r="11" spans="1:8" ht="16.05" customHeight="1" x14ac:dyDescent="0.25">
      <c r="A11" s="2">
        <f>SUM('Eingabe Leihinventarliste'!A11)</f>
        <v>6</v>
      </c>
      <c r="B11" s="36" t="str">
        <f>T('Eingabe Leihinventarliste'!B11)</f>
        <v>Zuckerdosen</v>
      </c>
      <c r="C11" s="37"/>
      <c r="D11" s="13">
        <v>0.10084033613445378</v>
      </c>
      <c r="E11" s="13">
        <v>7.5630252100840343</v>
      </c>
      <c r="F11" s="13">
        <f>SUM('Eingabe Leihinventarliste'!E11*'Abrechnung Leihinventar'!D11)</f>
        <v>0</v>
      </c>
      <c r="G11" s="13">
        <f>SUM('Eingabe Leihinventarliste'!G11*'Abrechnung Leihinventar'!E11)</f>
        <v>0</v>
      </c>
      <c r="H11" s="21">
        <f t="shared" si="0"/>
        <v>0</v>
      </c>
    </row>
    <row r="12" spans="1:8" ht="16.05" customHeight="1" x14ac:dyDescent="0.25">
      <c r="A12" s="2">
        <f>SUM('Eingabe Leihinventarliste'!A12)</f>
        <v>7</v>
      </c>
      <c r="B12" s="36" t="str">
        <f>T('Eingabe Leihinventarliste'!B12)</f>
        <v>Milchkännchen</v>
      </c>
      <c r="C12" s="37"/>
      <c r="D12" s="13">
        <v>0.10084033613445378</v>
      </c>
      <c r="E12" s="13">
        <v>7.5630252100840343</v>
      </c>
      <c r="F12" s="13">
        <f>SUM('Eingabe Leihinventarliste'!E12*'Abrechnung Leihinventar'!D12)</f>
        <v>0</v>
      </c>
      <c r="G12" s="13">
        <f>SUM('Eingabe Leihinventarliste'!G12*'Abrechnung Leihinventar'!E12)</f>
        <v>0</v>
      </c>
      <c r="H12" s="21">
        <f t="shared" si="0"/>
        <v>0</v>
      </c>
    </row>
    <row r="13" spans="1:8" ht="16.05" customHeight="1" x14ac:dyDescent="0.25">
      <c r="A13" s="2" t="str">
        <f>T('Eingabe Leihinventarliste'!A13)</f>
        <v>Diverses</v>
      </c>
      <c r="B13" s="36" t="str">
        <f>T('Eingabe Leihinventarliste'!B13)</f>
        <v/>
      </c>
      <c r="C13" s="37"/>
      <c r="D13" s="13"/>
      <c r="E13" s="13"/>
      <c r="F13" s="13"/>
      <c r="G13" s="13"/>
      <c r="H13" s="21"/>
    </row>
    <row r="14" spans="1:8" s="11" customFormat="1" ht="16.05" customHeight="1" x14ac:dyDescent="0.25">
      <c r="A14" s="4" t="str">
        <f>T('Eingabe Leihinventarliste'!A14)</f>
        <v>Art.Nr.</v>
      </c>
      <c r="B14" s="39" t="str">
        <f>T('Eingabe Leihinventarliste'!B14)</f>
        <v>weiß (nur Grill oder Clubraum)</v>
      </c>
      <c r="C14" s="40"/>
      <c r="D14" s="12" t="str">
        <f>T($D$5)</f>
        <v>M-Preis</v>
      </c>
      <c r="E14" s="12" t="str">
        <f>T($E$5)</f>
        <v>V-Preis</v>
      </c>
      <c r="F14" s="12" t="str">
        <f>T($F$5)</f>
        <v>Miete</v>
      </c>
      <c r="G14" s="12" t="str">
        <f>T($G$5)</f>
        <v>Verlust</v>
      </c>
      <c r="H14" s="12" t="str">
        <f>T($H$5)</f>
        <v>Gesamt</v>
      </c>
    </row>
    <row r="15" spans="1:8" ht="16.05" customHeight="1" x14ac:dyDescent="0.25">
      <c r="A15" s="2">
        <f>SUM('Eingabe Leihinventarliste'!A15)</f>
        <v>8</v>
      </c>
      <c r="B15" s="36" t="str">
        <f>T('Eingabe Leihinventarliste'!B15)</f>
        <v>Teller</v>
      </c>
      <c r="C15" s="37"/>
      <c r="D15" s="13">
        <v>0.08</v>
      </c>
      <c r="E15" s="13">
        <v>5.46218487394958</v>
      </c>
      <c r="F15" s="13">
        <f>SUM('Eingabe Leihinventarliste'!E15*'Abrechnung Leihinventar'!D15)</f>
        <v>0.8</v>
      </c>
      <c r="G15" s="13">
        <f>SUM('Eingabe Leihinventarliste'!G15*'Abrechnung Leihinventar'!E15)</f>
        <v>0</v>
      </c>
      <c r="H15" s="21">
        <f>SUM(F15:G15)</f>
        <v>0.8</v>
      </c>
    </row>
    <row r="16" spans="1:8" ht="16.05" customHeight="1" x14ac:dyDescent="0.25">
      <c r="A16" s="2">
        <f>SUM('Eingabe Leihinventarliste'!A16)</f>
        <v>9</v>
      </c>
      <c r="B16" s="36" t="str">
        <f>T('Eingabe Leihinventarliste'!B16)</f>
        <v>Suppenteller</v>
      </c>
      <c r="C16" s="37"/>
      <c r="D16" s="13">
        <v>0.08</v>
      </c>
      <c r="E16" s="13">
        <v>5.46218487394958</v>
      </c>
      <c r="F16" s="13">
        <f>SUM('Eingabe Leihinventarliste'!E16*'Abrechnung Leihinventar'!D16)</f>
        <v>0</v>
      </c>
      <c r="G16" s="13">
        <f>SUM('Eingabe Leihinventarliste'!G16*'Abrechnung Leihinventar'!E16)</f>
        <v>0</v>
      </c>
      <c r="H16" s="21">
        <f t="shared" ref="H16:H21" si="1">SUM(F16:G16)</f>
        <v>0</v>
      </c>
    </row>
    <row r="17" spans="1:8" ht="16.05" customHeight="1" x14ac:dyDescent="0.25">
      <c r="A17" s="2">
        <f>SUM('Eingabe Leihinventarliste'!A17)</f>
        <v>10</v>
      </c>
      <c r="B17" s="36" t="str">
        <f>T('Eingabe Leihinventarliste'!B17)</f>
        <v>Kuchenteller</v>
      </c>
      <c r="C17" s="37"/>
      <c r="D17" s="13">
        <v>0.08</v>
      </c>
      <c r="E17" s="13">
        <v>5.46218487394958</v>
      </c>
      <c r="F17" s="13">
        <f>SUM('Eingabe Leihinventarliste'!E17*'Abrechnung Leihinventar'!D17)</f>
        <v>0</v>
      </c>
      <c r="G17" s="13">
        <f>SUM('Eingabe Leihinventarliste'!G17*'Abrechnung Leihinventar'!E17)</f>
        <v>0</v>
      </c>
      <c r="H17" s="21">
        <f t="shared" si="1"/>
        <v>0</v>
      </c>
    </row>
    <row r="18" spans="1:8" ht="16.05" customHeight="1" x14ac:dyDescent="0.25">
      <c r="A18" s="2">
        <f>SUM('Eingabe Leihinventarliste'!A18)</f>
        <v>11</v>
      </c>
      <c r="B18" s="36" t="str">
        <f>T('Eingabe Leihinventarliste'!B18)</f>
        <v>Dessertschalen</v>
      </c>
      <c r="C18" s="37"/>
      <c r="D18" s="13">
        <v>0.08</v>
      </c>
      <c r="E18" s="13">
        <v>2.5210084033613445</v>
      </c>
      <c r="F18" s="13">
        <f>SUM('Eingabe Leihinventarliste'!E18*'Abrechnung Leihinventar'!D18)</f>
        <v>0</v>
      </c>
      <c r="G18" s="13">
        <f>SUM('Eingabe Leihinventarliste'!G18*'Abrechnung Leihinventar'!E18)</f>
        <v>0</v>
      </c>
      <c r="H18" s="21">
        <f t="shared" si="1"/>
        <v>0</v>
      </c>
    </row>
    <row r="19" spans="1:8" ht="16.05" customHeight="1" x14ac:dyDescent="0.25">
      <c r="A19" s="2">
        <f>SUM('Eingabe Leihinventarliste'!A19)</f>
        <v>12</v>
      </c>
      <c r="B19" s="36" t="str">
        <f>T('Eingabe Leihinventarliste'!B19)</f>
        <v>Tassen</v>
      </c>
      <c r="C19" s="37"/>
      <c r="D19" s="13">
        <v>0.08</v>
      </c>
      <c r="E19" s="13">
        <v>2.5210084033613445</v>
      </c>
      <c r="F19" s="13">
        <f>SUM('Eingabe Leihinventarliste'!E19*'Abrechnung Leihinventar'!D19)</f>
        <v>0</v>
      </c>
      <c r="G19" s="13">
        <f>SUM('Eingabe Leihinventarliste'!G19*'Abrechnung Leihinventar'!E19)</f>
        <v>0</v>
      </c>
      <c r="H19" s="21">
        <f t="shared" si="1"/>
        <v>0</v>
      </c>
    </row>
    <row r="20" spans="1:8" ht="16.05" customHeight="1" x14ac:dyDescent="0.25">
      <c r="A20" s="2">
        <f>SUM('Eingabe Leihinventarliste'!A20)</f>
        <v>13</v>
      </c>
      <c r="B20" s="36" t="str">
        <f>T('Eingabe Leihinventarliste'!B20)</f>
        <v>Untertassen</v>
      </c>
      <c r="C20" s="37"/>
      <c r="D20" s="13">
        <v>0.08</v>
      </c>
      <c r="E20" s="13">
        <v>2.5210084033613445</v>
      </c>
      <c r="F20" s="13">
        <f>SUM('Eingabe Leihinventarliste'!E20*'Abrechnung Leihinventar'!D20)</f>
        <v>0</v>
      </c>
      <c r="G20" s="13">
        <f>SUM('Eingabe Leihinventarliste'!G20*'Abrechnung Leihinventar'!E20)</f>
        <v>0</v>
      </c>
      <c r="H20" s="21">
        <f t="shared" si="1"/>
        <v>0</v>
      </c>
    </row>
    <row r="21" spans="1:8" ht="16.05" customHeight="1" x14ac:dyDescent="0.25">
      <c r="A21" s="2">
        <f>SUM('Eingabe Leihinventarliste'!A21)</f>
        <v>14</v>
      </c>
      <c r="B21" s="36" t="str">
        <f>T('Eingabe Leihinventarliste'!B21)</f>
        <v>Schüsseln (große)</v>
      </c>
      <c r="C21" s="37"/>
      <c r="D21" s="13">
        <v>0.08</v>
      </c>
      <c r="E21" s="13">
        <v>12.605042016806724</v>
      </c>
      <c r="F21" s="13">
        <f>SUM('Eingabe Leihinventarliste'!E21*'Abrechnung Leihinventar'!D21)</f>
        <v>0</v>
      </c>
      <c r="G21" s="13">
        <f>SUM('Eingabe Leihinventarliste'!G21*'Abrechnung Leihinventar'!E21)</f>
        <v>0</v>
      </c>
      <c r="H21" s="21">
        <f t="shared" si="1"/>
        <v>0</v>
      </c>
    </row>
    <row r="22" spans="1:8" ht="16.05" customHeight="1" x14ac:dyDescent="0.25">
      <c r="A22" s="2" t="str">
        <f>T('Eingabe Leihinventarliste'!A22)</f>
        <v>Diverses</v>
      </c>
      <c r="B22" s="36" t="str">
        <f>T('Eingabe Leihinventarliste'!B22)</f>
        <v/>
      </c>
      <c r="C22" s="37"/>
      <c r="D22" s="13"/>
      <c r="E22" s="13"/>
      <c r="F22" s="13"/>
      <c r="G22" s="13"/>
      <c r="H22" s="21"/>
    </row>
    <row r="23" spans="1:8" s="11" customFormat="1" ht="16.05" customHeight="1" x14ac:dyDescent="0.25">
      <c r="A23" s="4" t="str">
        <f>T('Eingabe Leihinventarliste'!A23)</f>
        <v>Art.Nr.</v>
      </c>
      <c r="B23" s="39" t="str">
        <f>T('Eingabe Leihinventarliste'!B23)</f>
        <v>Besteck</v>
      </c>
      <c r="C23" s="40"/>
      <c r="D23" s="12" t="str">
        <f>T($D$5)</f>
        <v>M-Preis</v>
      </c>
      <c r="E23" s="12" t="str">
        <f>T($E$5)</f>
        <v>V-Preis</v>
      </c>
      <c r="F23" s="12" t="str">
        <f>T($F$5)</f>
        <v>Miete</v>
      </c>
      <c r="G23" s="12" t="str">
        <f>T($G$5)</f>
        <v>Verlust</v>
      </c>
      <c r="H23" s="12" t="str">
        <f>T($H$5)</f>
        <v>Gesamt</v>
      </c>
    </row>
    <row r="24" spans="1:8" ht="16.05" customHeight="1" x14ac:dyDescent="0.25">
      <c r="A24" s="2">
        <f>SUM('Eingabe Leihinventarliste'!A24)</f>
        <v>38</v>
      </c>
      <c r="B24" s="36" t="str">
        <f>T('Eingabe Leihinventarliste'!B24)</f>
        <v>Messer</v>
      </c>
      <c r="C24" s="37"/>
      <c r="D24" s="13">
        <v>0.08</v>
      </c>
      <c r="E24" s="13">
        <v>1.7647058823529413</v>
      </c>
      <c r="F24" s="13">
        <f>SUM('Eingabe Leihinventarliste'!E24*'Abrechnung Leihinventar'!D24)</f>
        <v>0.8</v>
      </c>
      <c r="G24" s="13">
        <f>SUM('Eingabe Leihinventarliste'!G24*'Abrechnung Leihinventar'!E24)</f>
        <v>1.7647058823529413</v>
      </c>
      <c r="H24" s="21">
        <f>SUM(F24:G24)</f>
        <v>2.5647058823529414</v>
      </c>
    </row>
    <row r="25" spans="1:8" ht="16.05" customHeight="1" x14ac:dyDescent="0.25">
      <c r="A25" s="2">
        <f>SUM('Eingabe Leihinventarliste'!A25)</f>
        <v>39</v>
      </c>
      <c r="B25" s="36" t="str">
        <f>T('Eingabe Leihinventarliste'!B25)</f>
        <v>Gabeln</v>
      </c>
      <c r="C25" s="37"/>
      <c r="D25" s="13">
        <v>0.08</v>
      </c>
      <c r="E25" s="13">
        <v>1.7647058823529413</v>
      </c>
      <c r="F25" s="13">
        <f>SUM('Eingabe Leihinventarliste'!E25*'Abrechnung Leihinventar'!D25)</f>
        <v>0</v>
      </c>
      <c r="G25" s="13">
        <f>SUM('Eingabe Leihinventarliste'!G25*'Abrechnung Leihinventar'!E25)</f>
        <v>0</v>
      </c>
      <c r="H25" s="21">
        <f t="shared" ref="H25:H33" si="2">SUM(F25:G25)</f>
        <v>0</v>
      </c>
    </row>
    <row r="26" spans="1:8" ht="16.05" customHeight="1" x14ac:dyDescent="0.25">
      <c r="A26" s="2">
        <f>SUM('Eingabe Leihinventarliste'!A26)</f>
        <v>40</v>
      </c>
      <c r="B26" s="36" t="str">
        <f>T('Eingabe Leihinventarliste'!B26)</f>
        <v>Teelöffel</v>
      </c>
      <c r="C26" s="37"/>
      <c r="D26" s="13">
        <v>0.08</v>
      </c>
      <c r="E26" s="13">
        <v>1.7647058823529413</v>
      </c>
      <c r="F26" s="13">
        <f>SUM('Eingabe Leihinventarliste'!E26*'Abrechnung Leihinventar'!D26)</f>
        <v>0</v>
      </c>
      <c r="G26" s="13">
        <f>SUM('Eingabe Leihinventarliste'!G26*'Abrechnung Leihinventar'!E26)</f>
        <v>0</v>
      </c>
      <c r="H26" s="21">
        <f t="shared" si="2"/>
        <v>0</v>
      </c>
    </row>
    <row r="27" spans="1:8" ht="16.05" customHeight="1" x14ac:dyDescent="0.25">
      <c r="A27" s="2">
        <f>SUM('Eingabe Leihinventarliste'!A27)</f>
        <v>41</v>
      </c>
      <c r="B27" s="36" t="str">
        <f>T('Eingabe Leihinventarliste'!B27)</f>
        <v>Kuchengabeln</v>
      </c>
      <c r="C27" s="37"/>
      <c r="D27" s="13">
        <v>0.08</v>
      </c>
      <c r="E27" s="13">
        <v>1.7647058823529413</v>
      </c>
      <c r="F27" s="13">
        <f>SUM('Eingabe Leihinventarliste'!E27*'Abrechnung Leihinventar'!D27)</f>
        <v>0</v>
      </c>
      <c r="G27" s="13">
        <f>SUM('Eingabe Leihinventarliste'!G27*'Abrechnung Leihinventar'!E27)</f>
        <v>0</v>
      </c>
      <c r="H27" s="21">
        <f t="shared" si="2"/>
        <v>0</v>
      </c>
    </row>
    <row r="28" spans="1:8" ht="16.05" customHeight="1" x14ac:dyDescent="0.25">
      <c r="A28" s="2">
        <f>SUM('Eingabe Leihinventarliste'!A28)</f>
        <v>42</v>
      </c>
      <c r="B28" s="36" t="str">
        <f>T('Eingabe Leihinventarliste'!B28)</f>
        <v>Suppenlöffel</v>
      </c>
      <c r="C28" s="37"/>
      <c r="D28" s="13">
        <v>0.08</v>
      </c>
      <c r="E28" s="13">
        <v>1.7647058823529413</v>
      </c>
      <c r="F28" s="13">
        <f>SUM('Eingabe Leihinventarliste'!E28*'Abrechnung Leihinventar'!D28)</f>
        <v>0</v>
      </c>
      <c r="G28" s="13">
        <f>SUM('Eingabe Leihinventarliste'!G28*'Abrechnung Leihinventar'!E28)</f>
        <v>0</v>
      </c>
      <c r="H28" s="21">
        <f t="shared" si="2"/>
        <v>0</v>
      </c>
    </row>
    <row r="29" spans="1:8" ht="16.05" customHeight="1" x14ac:dyDescent="0.25">
      <c r="A29" s="2">
        <f>SUM('Eingabe Leihinventarliste'!A29)</f>
        <v>43</v>
      </c>
      <c r="B29" s="36" t="str">
        <f>T('Eingabe Leihinventarliste'!B29)</f>
        <v>Schöpfkellen</v>
      </c>
      <c r="C29" s="37"/>
      <c r="D29" s="13">
        <v>0.08</v>
      </c>
      <c r="E29" s="13">
        <v>10.92436974789916</v>
      </c>
      <c r="F29" s="13">
        <f>SUM('Eingabe Leihinventarliste'!E29*'Abrechnung Leihinventar'!D29)</f>
        <v>0</v>
      </c>
      <c r="G29" s="13">
        <f>SUM('Eingabe Leihinventarliste'!G29*'Abrechnung Leihinventar'!E29)</f>
        <v>0</v>
      </c>
      <c r="H29" s="21">
        <f t="shared" si="2"/>
        <v>0</v>
      </c>
    </row>
    <row r="30" spans="1:8" ht="16.05" customHeight="1" x14ac:dyDescent="0.25">
      <c r="A30" s="2">
        <f>SUM('Eingabe Leihinventarliste'!A30)</f>
        <v>44</v>
      </c>
      <c r="B30" s="36" t="str">
        <f>T('Eingabe Leihinventarliste'!B30)</f>
        <v>große Schaumlöffel</v>
      </c>
      <c r="C30" s="37"/>
      <c r="D30" s="13">
        <v>0.08</v>
      </c>
      <c r="E30" s="13">
        <v>12.605042016806724</v>
      </c>
      <c r="F30" s="13">
        <f>SUM('Eingabe Leihinventarliste'!E30*'Abrechnung Leihinventar'!D30)</f>
        <v>0</v>
      </c>
      <c r="G30" s="13">
        <f>SUM('Eingabe Leihinventarliste'!G30*'Abrechnung Leihinventar'!E30)</f>
        <v>0</v>
      </c>
      <c r="H30" s="21">
        <f t="shared" si="2"/>
        <v>0</v>
      </c>
    </row>
    <row r="31" spans="1:8" ht="16.05" customHeight="1" x14ac:dyDescent="0.25">
      <c r="A31" s="2">
        <f>SUM('Eingabe Leihinventarliste'!A31)</f>
        <v>45</v>
      </c>
      <c r="B31" s="36" t="str">
        <f>T('Eingabe Leihinventarliste'!B31)</f>
        <v>große Kartoffellöffel</v>
      </c>
      <c r="C31" s="37"/>
      <c r="D31" s="13">
        <v>0.08</v>
      </c>
      <c r="E31" s="13">
        <v>12.605042016806724</v>
      </c>
      <c r="F31" s="13">
        <f>SUM('Eingabe Leihinventarliste'!E31*'Abrechnung Leihinventar'!D31)</f>
        <v>0</v>
      </c>
      <c r="G31" s="13">
        <f>SUM('Eingabe Leihinventarliste'!G31*'Abrechnung Leihinventar'!E31)</f>
        <v>0</v>
      </c>
      <c r="H31" s="21">
        <f t="shared" si="2"/>
        <v>0</v>
      </c>
    </row>
    <row r="32" spans="1:8" ht="16.05" customHeight="1" x14ac:dyDescent="0.25">
      <c r="A32" s="2">
        <f>SUM('Eingabe Leihinventarliste'!A32)</f>
        <v>46</v>
      </c>
      <c r="B32" s="36" t="str">
        <f>T('Eingabe Leihinventarliste'!B32)</f>
        <v>großes Salatbesteck</v>
      </c>
      <c r="C32" s="37"/>
      <c r="D32" s="13">
        <v>0.08</v>
      </c>
      <c r="E32" s="13">
        <v>12.605042016806724</v>
      </c>
      <c r="F32" s="13">
        <f>SUM('Eingabe Leihinventarliste'!E32*'Abrechnung Leihinventar'!D32)</f>
        <v>0</v>
      </c>
      <c r="G32" s="13">
        <f>SUM('Eingabe Leihinventarliste'!G32*'Abrechnung Leihinventar'!E32)</f>
        <v>0</v>
      </c>
      <c r="H32" s="21">
        <f t="shared" si="2"/>
        <v>0</v>
      </c>
    </row>
    <row r="33" spans="1:8" ht="16.05" customHeight="1" x14ac:dyDescent="0.25">
      <c r="A33" s="2">
        <f>SUM('Eingabe Leihinventarliste'!A33)</f>
        <v>47</v>
      </c>
      <c r="B33" s="36" t="str">
        <f>T('Eingabe Leihinventarliste'!B33)</f>
        <v>Kuchenheber</v>
      </c>
      <c r="C33" s="37"/>
      <c r="D33" s="13">
        <v>0.08</v>
      </c>
      <c r="E33" s="13">
        <v>8.4033613445378155</v>
      </c>
      <c r="F33" s="13">
        <f>SUM('Eingabe Leihinventarliste'!E33*'Abrechnung Leihinventar'!D33)</f>
        <v>0</v>
      </c>
      <c r="G33" s="13">
        <f>SUM('Eingabe Leihinventarliste'!G33*'Abrechnung Leihinventar'!E33)</f>
        <v>0</v>
      </c>
      <c r="H33" s="21">
        <f t="shared" si="2"/>
        <v>0</v>
      </c>
    </row>
    <row r="34" spans="1:8" ht="16.05" customHeight="1" x14ac:dyDescent="0.25">
      <c r="A34" s="2" t="str">
        <f>T('Eingabe Leihinventarliste'!A34)</f>
        <v>Diverses</v>
      </c>
      <c r="B34" s="36" t="str">
        <f>T('Eingabe Leihinventarliste'!B34)</f>
        <v/>
      </c>
      <c r="C34" s="37"/>
      <c r="D34" s="13"/>
      <c r="E34" s="13"/>
      <c r="F34" s="13"/>
      <c r="G34" s="13"/>
      <c r="H34" s="21"/>
    </row>
    <row r="35" spans="1:8" ht="16.05" customHeight="1" x14ac:dyDescent="0.25">
      <c r="A35" s="2" t="str">
        <f>T('Eingabe Leihinventarliste'!A35)</f>
        <v>Diverses</v>
      </c>
      <c r="B35" s="36" t="str">
        <f>T('Eingabe Leihinventarliste'!B35)</f>
        <v/>
      </c>
      <c r="C35" s="37"/>
      <c r="D35" s="13"/>
      <c r="E35" s="13"/>
      <c r="F35" s="13"/>
      <c r="G35" s="13"/>
      <c r="H35" s="21"/>
    </row>
    <row r="36" spans="1:8" s="11" customFormat="1" ht="16.05" customHeight="1" x14ac:dyDescent="0.25">
      <c r="A36" s="4" t="str">
        <f>T('Eingabe Leihinventarliste'!A36)</f>
        <v>Art.Nr.</v>
      </c>
      <c r="B36" s="39" t="str">
        <f>T('Eingabe Leihinventarliste'!B36)</f>
        <v>Gläser</v>
      </c>
      <c r="C36" s="40"/>
      <c r="D36" s="12" t="str">
        <f>T($D$5)</f>
        <v>M-Preis</v>
      </c>
      <c r="E36" s="12" t="str">
        <f>T($E$5)</f>
        <v>V-Preis</v>
      </c>
      <c r="F36" s="12" t="str">
        <f>T($F$5)</f>
        <v>Miete</v>
      </c>
      <c r="G36" s="12" t="str">
        <f>T($G$5)</f>
        <v>Verlust</v>
      </c>
      <c r="H36" s="12" t="str">
        <f>T($H$5)</f>
        <v>Gesamt</v>
      </c>
    </row>
    <row r="37" spans="1:8" ht="16.05" customHeight="1" x14ac:dyDescent="0.25">
      <c r="A37" s="2">
        <f>SUM('Eingabe Leihinventarliste'!A37)</f>
        <v>48</v>
      </c>
      <c r="B37" s="36" t="str">
        <f>T('Eingabe Leihinventarliste'!B37)</f>
        <v>Kölschgläser</v>
      </c>
      <c r="C37" s="37"/>
      <c r="D37" s="13">
        <v>0.08</v>
      </c>
      <c r="E37" s="13">
        <v>1.0084033613445378</v>
      </c>
      <c r="F37" s="13">
        <f>SUM('Eingabe Leihinventarliste'!E37*'Abrechnung Leihinventar'!D37)</f>
        <v>16</v>
      </c>
      <c r="G37" s="13">
        <f>SUM('Eingabe Leihinventarliste'!G37*'Abrechnung Leihinventar'!E37)</f>
        <v>20.168067226890756</v>
      </c>
      <c r="H37" s="21">
        <f>SUM(F37:G37)</f>
        <v>36.168067226890756</v>
      </c>
    </row>
    <row r="38" spans="1:8" ht="16.05" customHeight="1" x14ac:dyDescent="0.25">
      <c r="A38" s="2">
        <f>SUM('Eingabe Leihinventarliste'!A38)</f>
        <v>49</v>
      </c>
      <c r="B38" s="36" t="str">
        <f>T('Eingabe Leihinventarliste'!B38)</f>
        <v>Altgläser</v>
      </c>
      <c r="C38" s="37"/>
      <c r="D38" s="13">
        <v>0.08</v>
      </c>
      <c r="E38" s="13">
        <v>1.0084033613445378</v>
      </c>
      <c r="F38" s="13">
        <f>SUM('Eingabe Leihinventarliste'!E38*'Abrechnung Leihinventar'!D38)</f>
        <v>0</v>
      </c>
      <c r="G38" s="13">
        <f>SUM('Eingabe Leihinventarliste'!G38*'Abrechnung Leihinventar'!E38)</f>
        <v>0</v>
      </c>
      <c r="H38" s="21">
        <f t="shared" ref="H38:H45" si="3">SUM(F38:G38)</f>
        <v>0</v>
      </c>
    </row>
    <row r="39" spans="1:8" ht="16.05" customHeight="1" x14ac:dyDescent="0.25">
      <c r="A39" s="2">
        <f>SUM('Eingabe Leihinventarliste'!A39)</f>
        <v>50</v>
      </c>
      <c r="B39" s="36" t="str">
        <f>T('Eingabe Leihinventarliste'!B39)</f>
        <v>Cocktailgläser (0,2 l)</v>
      </c>
      <c r="C39" s="37"/>
      <c r="D39" s="13">
        <v>0.08</v>
      </c>
      <c r="E39" s="13">
        <v>1.0084033613445378</v>
      </c>
      <c r="F39" s="13">
        <f>SUM('Eingabe Leihinventarliste'!E39*'Abrechnung Leihinventar'!D39)</f>
        <v>0</v>
      </c>
      <c r="G39" s="13">
        <f>SUM('Eingabe Leihinventarliste'!G39*'Abrechnung Leihinventar'!E39)</f>
        <v>0</v>
      </c>
      <c r="H39" s="21">
        <f t="shared" si="3"/>
        <v>0</v>
      </c>
    </row>
    <row r="40" spans="1:8" ht="16.05" customHeight="1" x14ac:dyDescent="0.25">
      <c r="A40" s="2">
        <f>SUM('Eingabe Leihinventarliste'!A40)</f>
        <v>51</v>
      </c>
      <c r="B40" s="36" t="str">
        <f>T('Eingabe Leihinventarliste'!B40)</f>
        <v>Sektgläser</v>
      </c>
      <c r="C40" s="37"/>
      <c r="D40" s="13">
        <v>0.08</v>
      </c>
      <c r="E40" s="13">
        <v>2.5210084033613445</v>
      </c>
      <c r="F40" s="13">
        <f>SUM('Eingabe Leihinventarliste'!E40*'Abrechnung Leihinventar'!D40)</f>
        <v>8</v>
      </c>
      <c r="G40" s="13">
        <f>SUM('Eingabe Leihinventarliste'!G40*'Abrechnung Leihinventar'!E40)</f>
        <v>2.5210084033613445</v>
      </c>
      <c r="H40" s="21">
        <f t="shared" si="3"/>
        <v>10.521008403361344</v>
      </c>
    </row>
    <row r="41" spans="1:8" ht="16.05" customHeight="1" x14ac:dyDescent="0.25">
      <c r="A41" s="2">
        <f>SUM('Eingabe Leihinventarliste'!A41)</f>
        <v>52</v>
      </c>
      <c r="B41" s="36" t="str">
        <f>T('Eingabe Leihinventarliste'!B41)</f>
        <v>Schnapsgläser</v>
      </c>
      <c r="C41" s="37"/>
      <c r="D41" s="13">
        <v>0.08</v>
      </c>
      <c r="E41" s="13">
        <v>1.3445378151260505</v>
      </c>
      <c r="F41" s="13">
        <f>SUM('Eingabe Leihinventarliste'!E41*'Abrechnung Leihinventar'!D41)</f>
        <v>0</v>
      </c>
      <c r="G41" s="13">
        <f>SUM('Eingabe Leihinventarliste'!G41*'Abrechnung Leihinventar'!E41)</f>
        <v>0</v>
      </c>
      <c r="H41" s="21">
        <f t="shared" si="3"/>
        <v>0</v>
      </c>
    </row>
    <row r="42" spans="1:8" ht="16.05" customHeight="1" x14ac:dyDescent="0.25">
      <c r="A42" s="2">
        <f>SUM('Eingabe Leihinventarliste'!A42)</f>
        <v>53</v>
      </c>
      <c r="B42" s="36" t="str">
        <f>T('Eingabe Leihinventarliste'!B42)</f>
        <v>Weißweingläser</v>
      </c>
      <c r="C42" s="37"/>
      <c r="D42" s="13">
        <v>0.08</v>
      </c>
      <c r="E42" s="13">
        <v>2.1008403361344539</v>
      </c>
      <c r="F42" s="13">
        <f>SUM('Eingabe Leihinventarliste'!E42*'Abrechnung Leihinventar'!D42)</f>
        <v>0</v>
      </c>
      <c r="G42" s="13">
        <f>SUM('Eingabe Leihinventarliste'!G42*'Abrechnung Leihinventar'!E42)</f>
        <v>0</v>
      </c>
      <c r="H42" s="21">
        <f t="shared" si="3"/>
        <v>0</v>
      </c>
    </row>
    <row r="43" spans="1:8" ht="16.05" customHeight="1" x14ac:dyDescent="0.25">
      <c r="A43" s="2">
        <f>SUM('Eingabe Leihinventarliste'!A43)</f>
        <v>54</v>
      </c>
      <c r="B43" s="36" t="str">
        <f>T('Eingabe Leihinventarliste'!B43)</f>
        <v>Rotweingläser</v>
      </c>
      <c r="C43" s="37"/>
      <c r="D43" s="13">
        <v>0.08</v>
      </c>
      <c r="E43" s="13">
        <v>2.1008403361344539</v>
      </c>
      <c r="F43" s="13">
        <f>SUM('Eingabe Leihinventarliste'!E43*'Abrechnung Leihinventar'!D43)</f>
        <v>0</v>
      </c>
      <c r="G43" s="13">
        <f>SUM('Eingabe Leihinventarliste'!G43*'Abrechnung Leihinventar'!E43)</f>
        <v>0</v>
      </c>
      <c r="H43" s="21">
        <f t="shared" si="3"/>
        <v>0</v>
      </c>
    </row>
    <row r="44" spans="1:8" ht="16.05" customHeight="1" x14ac:dyDescent="0.25">
      <c r="A44" s="2">
        <f>SUM('Eingabe Leihinventarliste'!A44)</f>
        <v>55</v>
      </c>
      <c r="B44" s="36" t="str">
        <f>T('Eingabe Leihinventarliste'!B44)</f>
        <v>Wassergläser 0,1</v>
      </c>
      <c r="C44" s="37"/>
      <c r="D44" s="13">
        <v>0.08</v>
      </c>
      <c r="E44" s="13">
        <v>1.2605042016806722</v>
      </c>
      <c r="F44" s="13">
        <f>SUM('Eingabe Leihinventarliste'!E44*'Abrechnung Leihinventar'!D44)</f>
        <v>0</v>
      </c>
      <c r="G44" s="13">
        <f>SUM('Eingabe Leihinventarliste'!G44*'Abrechnung Leihinventar'!E44)</f>
        <v>0</v>
      </c>
      <c r="H44" s="21">
        <f t="shared" si="3"/>
        <v>0</v>
      </c>
    </row>
    <row r="45" spans="1:8" ht="16.05" customHeight="1" x14ac:dyDescent="0.25">
      <c r="A45" s="2">
        <f>SUM('Eingabe Leihinventarliste'!A45)</f>
        <v>56</v>
      </c>
      <c r="B45" s="36" t="str">
        <f>T('Eingabe Leihinventarliste'!B45)</f>
        <v>Weinpokale 0,1</v>
      </c>
      <c r="C45" s="37"/>
      <c r="D45" s="13">
        <v>0.08</v>
      </c>
      <c r="E45" s="13">
        <v>2.9411764705882355</v>
      </c>
      <c r="F45" s="13">
        <f>SUM('Eingabe Leihinventarliste'!E45*'Abrechnung Leihinventar'!D45)</f>
        <v>0</v>
      </c>
      <c r="G45" s="13">
        <f>SUM('Eingabe Leihinventarliste'!G45*'Abrechnung Leihinventar'!E45)</f>
        <v>0</v>
      </c>
      <c r="H45" s="21">
        <f t="shared" si="3"/>
        <v>0</v>
      </c>
    </row>
    <row r="46" spans="1:8" ht="16.05" customHeight="1" x14ac:dyDescent="0.25">
      <c r="A46" s="2" t="str">
        <f>T('Eingabe Leihinventarliste'!A46)</f>
        <v>Diverses</v>
      </c>
      <c r="B46" s="36" t="str">
        <f>T('Eingabe Leihinventarliste'!B46)</f>
        <v/>
      </c>
      <c r="C46" s="37"/>
      <c r="D46" s="13"/>
      <c r="E46" s="13"/>
      <c r="F46" s="13"/>
      <c r="G46" s="13"/>
      <c r="H46" s="21"/>
    </row>
    <row r="47" spans="1:8" s="11" customFormat="1" ht="16.05" customHeight="1" x14ac:dyDescent="0.25">
      <c r="A47" s="4" t="str">
        <f>T('Eingabe Leihinventarliste'!A47)</f>
        <v>Art.Nr.</v>
      </c>
      <c r="B47" s="39" t="str">
        <f>T('Eingabe Leihinventarliste'!B47)</f>
        <v>Zubehör</v>
      </c>
      <c r="C47" s="40"/>
      <c r="D47" s="12" t="str">
        <f>T($D$5)</f>
        <v>M-Preis</v>
      </c>
      <c r="E47" s="12" t="str">
        <f>T($E$5)</f>
        <v>V-Preis</v>
      </c>
      <c r="F47" s="12" t="str">
        <f>T($F$5)</f>
        <v>Miete</v>
      </c>
      <c r="G47" s="12" t="str">
        <f>T($G$5)</f>
        <v>Verlust</v>
      </c>
      <c r="H47" s="12" t="str">
        <f>T($H$5)</f>
        <v>Gesamt</v>
      </c>
    </row>
    <row r="48" spans="1:8" ht="16.05" customHeight="1" x14ac:dyDescent="0.25">
      <c r="A48" s="2">
        <f>SUM('Eingabe Leihinventarliste'!A48)</f>
        <v>15</v>
      </c>
      <c r="B48" s="36" t="str">
        <f>T('Eingabe Leihinventarliste'!B48)</f>
        <v>Glasschüsseln (groß)</v>
      </c>
      <c r="C48" s="37"/>
      <c r="D48" s="13">
        <v>0.75630252100840345</v>
      </c>
      <c r="E48" s="13">
        <v>11.764705882352942</v>
      </c>
      <c r="F48" s="13">
        <f>SUM('Eingabe Leihinventarliste'!E48*'Abrechnung Leihinventar'!D48)</f>
        <v>0</v>
      </c>
      <c r="G48" s="13">
        <f>SUM('Eingabe Leihinventarliste'!G48*'Abrechnung Leihinventar'!E48)</f>
        <v>0</v>
      </c>
      <c r="H48" s="21">
        <f>SUM(F48:G48)</f>
        <v>0</v>
      </c>
    </row>
    <row r="49" spans="1:8" ht="16.05" customHeight="1" x14ac:dyDescent="0.25">
      <c r="A49" s="2">
        <f>SUM('Eingabe Leihinventarliste'!A49)</f>
        <v>16</v>
      </c>
      <c r="B49" s="36" t="str">
        <f>T('Eingabe Leihinventarliste'!B49)</f>
        <v>Glasschüsseln (mittel)</v>
      </c>
      <c r="C49" s="37"/>
      <c r="D49" s="13">
        <v>0.50420168067226889</v>
      </c>
      <c r="E49" s="13">
        <v>9.2436974789915975</v>
      </c>
      <c r="F49" s="13">
        <f>SUM('Eingabe Leihinventarliste'!E49*'Abrechnung Leihinventar'!D49)</f>
        <v>0</v>
      </c>
      <c r="G49" s="13">
        <f>SUM('Eingabe Leihinventarliste'!G49*'Abrechnung Leihinventar'!E49)</f>
        <v>0</v>
      </c>
      <c r="H49" s="21">
        <f t="shared" ref="H49:H70" si="4">SUM(F49:G49)</f>
        <v>0</v>
      </c>
    </row>
    <row r="50" spans="1:8" ht="16.05" customHeight="1" x14ac:dyDescent="0.25">
      <c r="A50" s="2">
        <f>SUM('Eingabe Leihinventarliste'!A50)</f>
        <v>17</v>
      </c>
      <c r="B50" s="36" t="str">
        <f>T('Eingabe Leihinventarliste'!B50)</f>
        <v>Bierträger (Reissdorf)</v>
      </c>
      <c r="C50" s="37"/>
      <c r="D50" s="13">
        <v>1.2605042016806722</v>
      </c>
      <c r="E50" s="13">
        <v>15.126050420168069</v>
      </c>
      <c r="F50" s="13">
        <f>SUM('Eingabe Leihinventarliste'!E50*'Abrechnung Leihinventar'!D50)</f>
        <v>0</v>
      </c>
      <c r="G50" s="13">
        <f>SUM('Eingabe Leihinventarliste'!G50*'Abrechnung Leihinventar'!E50)</f>
        <v>0</v>
      </c>
      <c r="H50" s="21">
        <f t="shared" si="4"/>
        <v>0</v>
      </c>
    </row>
    <row r="51" spans="1:8" ht="16.05" customHeight="1" x14ac:dyDescent="0.25">
      <c r="A51" s="2">
        <f>SUM('Eingabe Leihinventarliste'!A51)</f>
        <v>18</v>
      </c>
      <c r="B51" s="36" t="str">
        <f>T('Eingabe Leihinventarliste'!B51)</f>
        <v>Tabletts (Reissdorf)</v>
      </c>
      <c r="C51" s="37"/>
      <c r="D51" s="13">
        <v>1.2605042016806722</v>
      </c>
      <c r="E51" s="13">
        <v>15.126050420168069</v>
      </c>
      <c r="F51" s="13">
        <f>SUM('Eingabe Leihinventarliste'!E51*'Abrechnung Leihinventar'!D51)</f>
        <v>0</v>
      </c>
      <c r="G51" s="13">
        <f>SUM('Eingabe Leihinventarliste'!G51*'Abrechnung Leihinventar'!E51)</f>
        <v>0</v>
      </c>
      <c r="H51" s="21">
        <f t="shared" si="4"/>
        <v>0</v>
      </c>
    </row>
    <row r="52" spans="1:8" ht="16.05" customHeight="1" x14ac:dyDescent="0.25">
      <c r="A52" s="2">
        <f>SUM('Eingabe Leihinventarliste'!A52)</f>
        <v>19</v>
      </c>
      <c r="B52" s="36" t="str">
        <f>T('Eingabe Leihinventarliste'!B52)</f>
        <v>Bierböcke</v>
      </c>
      <c r="C52" s="37"/>
      <c r="D52" s="13">
        <v>4.2016806722689077</v>
      </c>
      <c r="E52" s="13">
        <v>25.210084033613448</v>
      </c>
      <c r="F52" s="13">
        <f>SUM('Eingabe Leihinventarliste'!E52*'Abrechnung Leihinventar'!D52)</f>
        <v>8.4033613445378155</v>
      </c>
      <c r="G52" s="13">
        <f>SUM('Eingabe Leihinventarliste'!G52*'Abrechnung Leihinventar'!E52)</f>
        <v>0</v>
      </c>
      <c r="H52" s="21">
        <f t="shared" si="4"/>
        <v>8.4033613445378155</v>
      </c>
    </row>
    <row r="53" spans="1:8" ht="16.05" customHeight="1" x14ac:dyDescent="0.25">
      <c r="A53" s="2">
        <f>SUM('Eingabe Leihinventarliste'!A53)</f>
        <v>20</v>
      </c>
      <c r="B53" s="36" t="str">
        <f>T('Eingabe Leihinventarliste'!B53)</f>
        <v>Servierwagen klein</v>
      </c>
      <c r="C53" s="37"/>
      <c r="D53" s="13">
        <v>4.2016806722689077</v>
      </c>
      <c r="E53" s="13">
        <v>155.46218487394958</v>
      </c>
      <c r="F53" s="13">
        <f>SUM('Eingabe Leihinventarliste'!E53*'Abrechnung Leihinventar'!D53)</f>
        <v>0</v>
      </c>
      <c r="G53" s="13">
        <f>SUM('Eingabe Leihinventarliste'!G53*'Abrechnung Leihinventar'!E53)</f>
        <v>0</v>
      </c>
      <c r="H53" s="21">
        <f t="shared" si="4"/>
        <v>0</v>
      </c>
    </row>
    <row r="54" spans="1:8" ht="16.05" customHeight="1" x14ac:dyDescent="0.25">
      <c r="A54" s="2">
        <f>SUM('Eingabe Leihinventarliste'!A54)</f>
        <v>21</v>
      </c>
      <c r="B54" s="36" t="str">
        <f>T('Eingabe Leihinventarliste'!B54)</f>
        <v>Servierwagen groß</v>
      </c>
      <c r="C54" s="37"/>
      <c r="D54" s="13">
        <v>4.2016806722689077</v>
      </c>
      <c r="E54" s="13">
        <v>205.88235294117649</v>
      </c>
      <c r="F54" s="13">
        <f>SUM('Eingabe Leihinventarliste'!E54*'Abrechnung Leihinventar'!D54)</f>
        <v>0</v>
      </c>
      <c r="G54" s="13">
        <f>SUM('Eingabe Leihinventarliste'!G54*'Abrechnung Leihinventar'!E54)</f>
        <v>0</v>
      </c>
      <c r="H54" s="21">
        <f t="shared" si="4"/>
        <v>0</v>
      </c>
    </row>
    <row r="55" spans="1:8" ht="16.05" customHeight="1" x14ac:dyDescent="0.25">
      <c r="A55" s="2">
        <f>SUM('Eingabe Leihinventarliste'!A55)</f>
        <v>22</v>
      </c>
      <c r="B55" s="36" t="str">
        <f>T('Eingabe Leihinventarliste'!B55)</f>
        <v>Einkochtopf</v>
      </c>
      <c r="C55" s="37"/>
      <c r="D55" s="13">
        <v>0</v>
      </c>
      <c r="E55" s="13">
        <v>0</v>
      </c>
      <c r="F55" s="13">
        <f>SUM('Eingabe Leihinventarliste'!E55*'Abrechnung Leihinventar'!D55)</f>
        <v>0</v>
      </c>
      <c r="G55" s="13">
        <f>SUM('Eingabe Leihinventarliste'!G55*'Abrechnung Leihinventar'!E55)</f>
        <v>0</v>
      </c>
      <c r="H55" s="21">
        <f t="shared" si="4"/>
        <v>0</v>
      </c>
    </row>
    <row r="56" spans="1:8" ht="16.05" customHeight="1" x14ac:dyDescent="0.25">
      <c r="A56" s="2">
        <f>SUM('Eingabe Leihinventarliste'!A56)</f>
        <v>23</v>
      </c>
      <c r="B56" s="36" t="str">
        <f>T('Eingabe Leihinventarliste'!B56)</f>
        <v>Warmhaltewagen</v>
      </c>
      <c r="C56" s="37"/>
      <c r="D56" s="13">
        <v>6.3</v>
      </c>
      <c r="E56" s="13">
        <v>323.52941176470591</v>
      </c>
      <c r="F56" s="13">
        <f>SUM('Eingabe Leihinventarliste'!E56*'Abrechnung Leihinventar'!D56)</f>
        <v>0</v>
      </c>
      <c r="G56" s="13">
        <f>SUM('Eingabe Leihinventarliste'!G56*'Abrechnung Leihinventar'!E56)</f>
        <v>0</v>
      </c>
      <c r="H56" s="21">
        <f t="shared" si="4"/>
        <v>0</v>
      </c>
    </row>
    <row r="57" spans="1:8" ht="16.05" customHeight="1" x14ac:dyDescent="0.25">
      <c r="A57" s="2">
        <f>SUM('Eingabe Leihinventarliste'!A57)</f>
        <v>24</v>
      </c>
      <c r="B57" s="36" t="str">
        <f>T('Eingabe Leihinventarliste'!B57)</f>
        <v>Gastronomie-Kaffeemaschinen groß</v>
      </c>
      <c r="C57" s="37"/>
      <c r="D57" s="13">
        <v>12.605042016806724</v>
      </c>
      <c r="E57" s="13">
        <v>168.0672268907563</v>
      </c>
      <c r="F57" s="13">
        <f>SUM('Eingabe Leihinventarliste'!E57*'Abrechnung Leihinventar'!D57)</f>
        <v>25.210084033613448</v>
      </c>
      <c r="G57" s="13">
        <f>SUM('Eingabe Leihinventarliste'!G57*'Abrechnung Leihinventar'!E57)</f>
        <v>0</v>
      </c>
      <c r="H57" s="21">
        <f t="shared" si="4"/>
        <v>25.210084033613448</v>
      </c>
    </row>
    <row r="58" spans="1:8" ht="16.05" customHeight="1" x14ac:dyDescent="0.25">
      <c r="A58" s="2">
        <f>SUM('Eingabe Leihinventarliste'!A58)</f>
        <v>25</v>
      </c>
      <c r="B58" s="36" t="str">
        <f>T('Eingabe Leihinventarliste'!B58)</f>
        <v>Gastronomie-Kaffeemaschinen klein</v>
      </c>
      <c r="C58" s="37"/>
      <c r="D58" s="13">
        <v>8.4</v>
      </c>
      <c r="E58" s="13">
        <v>168.0672268907563</v>
      </c>
      <c r="F58" s="13">
        <f>SUM('Eingabe Leihinventarliste'!E58*'Abrechnung Leihinventar'!D58)</f>
        <v>0</v>
      </c>
      <c r="G58" s="13">
        <f>SUM('Eingabe Leihinventarliste'!G58*'Abrechnung Leihinventar'!E58)</f>
        <v>0</v>
      </c>
      <c r="H58" s="21">
        <f t="shared" si="4"/>
        <v>0</v>
      </c>
    </row>
    <row r="59" spans="1:8" ht="16.05" customHeight="1" x14ac:dyDescent="0.25">
      <c r="A59" s="2">
        <f>SUM('Eingabe Leihinventarliste'!A59)</f>
        <v>26</v>
      </c>
      <c r="B59" s="36" t="str">
        <f>T('Eingabe Leihinventarliste'!B59)</f>
        <v>Kaffeekannen</v>
      </c>
      <c r="C59" s="37"/>
      <c r="D59" s="13">
        <v>1.680672268907563</v>
      </c>
      <c r="E59" s="13">
        <v>25.210084033613448</v>
      </c>
      <c r="F59" s="13">
        <f>SUM('Eingabe Leihinventarliste'!E59*'Abrechnung Leihinventar'!D59)</f>
        <v>0</v>
      </c>
      <c r="G59" s="13">
        <f>SUM('Eingabe Leihinventarliste'!G59*'Abrechnung Leihinventar'!E59)</f>
        <v>0</v>
      </c>
      <c r="H59" s="21">
        <f t="shared" si="4"/>
        <v>0</v>
      </c>
    </row>
    <row r="60" spans="1:8" ht="16.05" customHeight="1" x14ac:dyDescent="0.25">
      <c r="A60" s="2">
        <f>SUM('Eingabe Leihinventarliste'!A60)</f>
        <v>27</v>
      </c>
      <c r="B60" s="36" t="str">
        <f>T('Eingabe Leihinventarliste'!B60)</f>
        <v>Kaffeekannen (große Pump)</v>
      </c>
      <c r="C60" s="37"/>
      <c r="D60" s="13">
        <v>4.2016806722689077</v>
      </c>
      <c r="E60" s="13">
        <v>63.025210084033617</v>
      </c>
      <c r="F60" s="13">
        <f>SUM('Eingabe Leihinventarliste'!E60*'Abrechnung Leihinventar'!D60)</f>
        <v>21.008403361344538</v>
      </c>
      <c r="G60" s="13">
        <f>SUM('Eingabe Leihinventarliste'!G60*'Abrechnung Leihinventar'!E60)</f>
        <v>0</v>
      </c>
      <c r="H60" s="21">
        <f t="shared" si="4"/>
        <v>21.008403361344538</v>
      </c>
    </row>
    <row r="61" spans="1:8" ht="16.05" customHeight="1" x14ac:dyDescent="0.25">
      <c r="A61" s="2">
        <f>SUM('Eingabe Leihinventarliste'!A61)</f>
        <v>28</v>
      </c>
      <c r="B61" s="36" t="str">
        <f>T('Eingabe Leihinventarliste'!B61)</f>
        <v>Salzstreuer</v>
      </c>
      <c r="C61" s="37"/>
      <c r="D61" s="13">
        <v>8.4033613445378158E-2</v>
      </c>
      <c r="E61" s="13">
        <v>2.1008403361344539</v>
      </c>
      <c r="F61" s="13">
        <f>SUM('Eingabe Leihinventarliste'!E61*'Abrechnung Leihinventar'!D61)</f>
        <v>0</v>
      </c>
      <c r="G61" s="13">
        <f>SUM('Eingabe Leihinventarliste'!G61*'Abrechnung Leihinventar'!E61)</f>
        <v>0</v>
      </c>
      <c r="H61" s="21">
        <f t="shared" si="4"/>
        <v>0</v>
      </c>
    </row>
    <row r="62" spans="1:8" ht="16.05" customHeight="1" x14ac:dyDescent="0.25">
      <c r="A62" s="2">
        <f>SUM('Eingabe Leihinventarliste'!A62)</f>
        <v>29</v>
      </c>
      <c r="B62" s="36" t="str">
        <f>T('Eingabe Leihinventarliste'!B62)</f>
        <v>Pfefferstreuer</v>
      </c>
      <c r="C62" s="37"/>
      <c r="D62" s="13">
        <v>8.4033613445378158E-2</v>
      </c>
      <c r="E62" s="13">
        <v>2.1008403361344539</v>
      </c>
      <c r="F62" s="13">
        <f>SUM('Eingabe Leihinventarliste'!E62*'Abrechnung Leihinventar'!D62)</f>
        <v>0</v>
      </c>
      <c r="G62" s="13">
        <f>SUM('Eingabe Leihinventarliste'!G62*'Abrechnung Leihinventar'!E62)</f>
        <v>0</v>
      </c>
      <c r="H62" s="21">
        <f t="shared" si="4"/>
        <v>0</v>
      </c>
    </row>
    <row r="63" spans="1:8" ht="16.05" customHeight="1" x14ac:dyDescent="0.25">
      <c r="A63" s="2">
        <f>SUM('Eingabe Leihinventarliste'!A63)</f>
        <v>30</v>
      </c>
      <c r="B63" s="36" t="str">
        <f>T('Eingabe Leihinventarliste'!B63)</f>
        <v>Glaskaraffen</v>
      </c>
      <c r="C63" s="37"/>
      <c r="D63" s="13">
        <v>0.10084033613445378</v>
      </c>
      <c r="E63" s="13">
        <v>3.3613445378151261</v>
      </c>
      <c r="F63" s="13">
        <f>SUM('Eingabe Leihinventarliste'!E63*'Abrechnung Leihinventar'!D63)</f>
        <v>0</v>
      </c>
      <c r="G63" s="13">
        <f>SUM('Eingabe Leihinventarliste'!G63*'Abrechnung Leihinventar'!E63)</f>
        <v>0</v>
      </c>
      <c r="H63" s="21">
        <f t="shared" si="4"/>
        <v>0</v>
      </c>
    </row>
    <row r="64" spans="1:8" ht="16.05" customHeight="1" x14ac:dyDescent="0.25">
      <c r="A64" s="2">
        <f>SUM('Eingabe Leihinventarliste'!A64)</f>
        <v>31</v>
      </c>
      <c r="B64" s="36" t="str">
        <f>T('Eingabe Leihinventarliste'!B64)</f>
        <v>Sektkühler</v>
      </c>
      <c r="C64" s="37"/>
      <c r="D64" s="13">
        <v>1.26</v>
      </c>
      <c r="E64" s="13">
        <v>25.210084033613448</v>
      </c>
      <c r="F64" s="13">
        <f>SUM('Eingabe Leihinventarliste'!E64*'Abrechnung Leihinventar'!D64)</f>
        <v>0</v>
      </c>
      <c r="G64" s="13">
        <f>SUM('Eingabe Leihinventarliste'!G64*'Abrechnung Leihinventar'!E64)</f>
        <v>0</v>
      </c>
      <c r="H64" s="21">
        <f t="shared" si="4"/>
        <v>0</v>
      </c>
    </row>
    <row r="65" spans="1:9" ht="16.05" customHeight="1" x14ac:dyDescent="0.25">
      <c r="A65" s="2">
        <f>SUM('Eingabe Leihinventarliste'!A65)</f>
        <v>32</v>
      </c>
      <c r="B65" s="36" t="str">
        <f>T('Eingabe Leihinventarliste'!B65)</f>
        <v>Zuckerstreuer</v>
      </c>
      <c r="C65" s="37"/>
      <c r="D65" s="13">
        <v>8.4033613445378158E-2</v>
      </c>
      <c r="E65" s="13">
        <v>2.1008403361344539</v>
      </c>
      <c r="F65" s="13">
        <f>SUM('Eingabe Leihinventarliste'!E65*'Abrechnung Leihinventar'!D65)</f>
        <v>0</v>
      </c>
      <c r="G65" s="13">
        <f>SUM('Eingabe Leihinventarliste'!G65*'Abrechnung Leihinventar'!E65)</f>
        <v>0</v>
      </c>
      <c r="H65" s="21">
        <f t="shared" si="4"/>
        <v>0</v>
      </c>
    </row>
    <row r="66" spans="1:9" ht="16.05" customHeight="1" x14ac:dyDescent="0.25">
      <c r="A66" s="2">
        <f>SUM('Eingabe Leihinventarliste'!A66)</f>
        <v>33</v>
      </c>
      <c r="B66" s="36" t="str">
        <f>T('Eingabe Leihinventarliste'!B66)</f>
        <v>CO2-Flasche</v>
      </c>
      <c r="C66" s="37"/>
      <c r="D66" s="13">
        <v>8.4</v>
      </c>
      <c r="E66" s="13">
        <v>168.0672268907563</v>
      </c>
      <c r="F66" s="13">
        <f>SUM('Eingabe Leihinventarliste'!E66*'Abrechnung Leihinventar'!D66)</f>
        <v>0</v>
      </c>
      <c r="G66" s="13">
        <f>SUM('Eingabe Leihinventarliste'!G66*'Abrechnung Leihinventar'!E66)</f>
        <v>0</v>
      </c>
      <c r="H66" s="21">
        <f t="shared" si="4"/>
        <v>0</v>
      </c>
    </row>
    <row r="67" spans="1:9" ht="16.05" customHeight="1" x14ac:dyDescent="0.25">
      <c r="A67" s="2">
        <f>SUM('Eingabe Leihinventarliste'!A67)</f>
        <v>34</v>
      </c>
      <c r="B67" s="36" t="str">
        <f>T('Eingabe Leihinventarliste'!B67)</f>
        <v>Bierdeckelhalter</v>
      </c>
      <c r="C67" s="37"/>
      <c r="D67" s="13">
        <v>0</v>
      </c>
      <c r="E67" s="13">
        <v>0</v>
      </c>
      <c r="F67" s="13">
        <f>SUM('Eingabe Leihinventarliste'!E67*'Abrechnung Leihinventar'!D67)</f>
        <v>0</v>
      </c>
      <c r="G67" s="13">
        <f>SUM('Eingabe Leihinventarliste'!G67*'Abrechnung Leihinventar'!E67)</f>
        <v>0</v>
      </c>
      <c r="H67" s="21">
        <f t="shared" si="4"/>
        <v>0</v>
      </c>
    </row>
    <row r="68" spans="1:9" ht="16.05" customHeight="1" x14ac:dyDescent="0.25">
      <c r="A68" s="2">
        <f>SUM('Eingabe Leihinventarliste'!A68)</f>
        <v>35</v>
      </c>
      <c r="B68" s="36" t="str">
        <f>T('Eingabe Leihinventarliste'!B68)</f>
        <v>Flaschenöffner</v>
      </c>
      <c r="C68" s="37"/>
      <c r="D68" s="13">
        <v>8.4033613445378158E-2</v>
      </c>
      <c r="E68" s="13">
        <v>0.42016806722689076</v>
      </c>
      <c r="F68" s="13">
        <f>SUM('Eingabe Leihinventarliste'!E68*'Abrechnung Leihinventar'!D68)</f>
        <v>0</v>
      </c>
      <c r="G68" s="13">
        <f>SUM('Eingabe Leihinventarliste'!G68*'Abrechnung Leihinventar'!E68)</f>
        <v>0</v>
      </c>
      <c r="H68" s="21">
        <f t="shared" si="4"/>
        <v>0</v>
      </c>
    </row>
    <row r="69" spans="1:9" ht="16.05" customHeight="1" x14ac:dyDescent="0.25">
      <c r="A69" s="2">
        <f>SUM('Eingabe Leihinventarliste'!A69)</f>
        <v>36</v>
      </c>
      <c r="B69" s="36" t="str">
        <f>T('Eingabe Leihinventarliste'!B69)</f>
        <v>Korkenzieher</v>
      </c>
      <c r="C69" s="37"/>
      <c r="D69" s="13">
        <v>8.4033613445378158E-2</v>
      </c>
      <c r="E69" s="13">
        <v>5.0420168067226889</v>
      </c>
      <c r="F69" s="13">
        <f>SUM('Eingabe Leihinventarliste'!E69*'Abrechnung Leihinventar'!D69)</f>
        <v>0</v>
      </c>
      <c r="G69" s="13">
        <f>SUM('Eingabe Leihinventarliste'!G69*'Abrechnung Leihinventar'!E69)</f>
        <v>0</v>
      </c>
      <c r="H69" s="21">
        <f t="shared" si="4"/>
        <v>0</v>
      </c>
    </row>
    <row r="70" spans="1:9" ht="16.05" customHeight="1" x14ac:dyDescent="0.25">
      <c r="A70" s="2">
        <f>SUM('Eingabe Leihinventarliste'!A70)</f>
        <v>37</v>
      </c>
      <c r="B70" s="36" t="str">
        <f>T('Eingabe Leihinventarliste'!B70)</f>
        <v>Wandhaken</v>
      </c>
      <c r="C70" s="37"/>
      <c r="D70" s="13">
        <v>0</v>
      </c>
      <c r="E70" s="13">
        <v>2.1</v>
      </c>
      <c r="F70" s="13">
        <f>SUM('Eingabe Leihinventarliste'!E70*'Abrechnung Leihinventar'!D70)</f>
        <v>0</v>
      </c>
      <c r="G70" s="13">
        <f>SUM('Eingabe Leihinventarliste'!G70*'Abrechnung Leihinventar'!E70)</f>
        <v>0</v>
      </c>
      <c r="H70" s="21">
        <f t="shared" si="4"/>
        <v>0</v>
      </c>
    </row>
    <row r="71" spans="1:9" ht="16.05" customHeight="1" x14ac:dyDescent="0.25">
      <c r="A71" s="2" t="str">
        <f>T('Eingabe Leihinventarliste'!A71)</f>
        <v>Diverses</v>
      </c>
      <c r="B71" s="36" t="str">
        <f>T('Eingabe Leihinventarliste'!B71)</f>
        <v/>
      </c>
      <c r="C71" s="37"/>
      <c r="D71" s="13"/>
      <c r="E71" s="13"/>
      <c r="F71" s="13"/>
      <c r="G71" s="13"/>
      <c r="H71" s="21"/>
    </row>
    <row r="72" spans="1:9" s="11" customFormat="1" ht="16.05" customHeight="1" x14ac:dyDescent="0.25">
      <c r="A72" s="4" t="str">
        <f>T('Eingabe Leihinventarliste'!A72)</f>
        <v>Art.Nr.</v>
      </c>
      <c r="B72" s="39" t="str">
        <f>T('Eingabe Leihinventarliste'!B72)</f>
        <v>Diverses</v>
      </c>
      <c r="C72" s="40"/>
      <c r="D72" s="12" t="str">
        <f>T($D$5)</f>
        <v>M-Preis</v>
      </c>
      <c r="E72" s="12" t="str">
        <f>T($E$5)</f>
        <v>V-Preis</v>
      </c>
      <c r="F72" s="12" t="str">
        <f>T($F$5)</f>
        <v>Miete</v>
      </c>
      <c r="G72" s="12" t="str">
        <f>T($G$5)</f>
        <v>Verlust</v>
      </c>
      <c r="H72" s="12" t="str">
        <f>T($H$5)</f>
        <v>Gesamt</v>
      </c>
    </row>
    <row r="73" spans="1:9" ht="16.05" customHeight="1" x14ac:dyDescent="0.25">
      <c r="A73" s="2">
        <f>SUM('Eingabe Leihinventarliste'!A73)</f>
        <v>76</v>
      </c>
      <c r="B73" s="36" t="str">
        <f>T('Eingabe Leihinventarliste'!B73)</f>
        <v>Desinfektionsmittelspender</v>
      </c>
      <c r="C73" s="37"/>
      <c r="D73" s="13">
        <v>12.61</v>
      </c>
      <c r="E73" s="15">
        <v>336.13</v>
      </c>
      <c r="F73" s="13">
        <f>SUM('Eingabe Leihinventarliste'!E73*'Abrechnung Leihinventar'!D73)</f>
        <v>25.22</v>
      </c>
      <c r="G73" s="13">
        <f>SUM('Eingabe Leihinventarliste'!G73*'Abrechnung Leihinventar'!E73)</f>
        <v>336.13</v>
      </c>
      <c r="H73" s="21">
        <f>SUM(F73:G73)</f>
        <v>361.35</v>
      </c>
    </row>
    <row r="74" spans="1:9" ht="16.05" customHeight="1" x14ac:dyDescent="0.25">
      <c r="A74" s="2">
        <f>SUM('Eingabe Leihinventarliste'!A74)</f>
        <v>57</v>
      </c>
      <c r="B74" s="36" t="str">
        <f>T('Eingabe Leihinventarliste'!B74)</f>
        <v/>
      </c>
      <c r="C74" s="37"/>
      <c r="D74" s="13"/>
      <c r="E74" s="13"/>
      <c r="F74" s="13"/>
      <c r="G74" s="13"/>
      <c r="H74" s="21"/>
    </row>
    <row r="75" spans="1:9" ht="16.05" customHeight="1" x14ac:dyDescent="0.25">
      <c r="A75" s="2">
        <f>SUM('Eingabe Leihinventarliste'!A75)</f>
        <v>58</v>
      </c>
      <c r="B75" s="36" t="str">
        <f>T('Eingabe Leihinventarliste'!B75)</f>
        <v/>
      </c>
      <c r="C75" s="37"/>
      <c r="D75" s="13"/>
      <c r="E75" s="13"/>
      <c r="F75" s="13"/>
      <c r="G75" s="13"/>
      <c r="H75" s="21"/>
    </row>
    <row r="76" spans="1:9" ht="24" customHeight="1" x14ac:dyDescent="0.25">
      <c r="A76" s="6"/>
      <c r="B76" s="9"/>
      <c r="C76" s="46" t="s">
        <v>67</v>
      </c>
      <c r="D76" s="46"/>
      <c r="E76" s="46"/>
      <c r="F76" s="16">
        <f>SUM(F6:F75)</f>
        <v>106.45025210084034</v>
      </c>
      <c r="G76" s="16">
        <f>SUM(G6:G75)</f>
        <v>360.58378151260501</v>
      </c>
      <c r="H76" s="17">
        <f>SUM(H6:H75)</f>
        <v>467.03403361344539</v>
      </c>
    </row>
    <row r="77" spans="1:9" ht="18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</row>
    <row r="79" spans="1:9" ht="18" customHeight="1" x14ac:dyDescent="0.25">
      <c r="A79" s="45" t="s">
        <v>74</v>
      </c>
      <c r="B79" s="45"/>
      <c r="C79" s="45"/>
      <c r="D79" s="45"/>
      <c r="E79" s="45"/>
      <c r="F79" s="45"/>
      <c r="G79" s="45"/>
      <c r="H79" s="45"/>
    </row>
    <row r="80" spans="1:9" ht="18" customHeight="1" x14ac:dyDescent="0.25">
      <c r="C80" s="32" t="s">
        <v>75</v>
      </c>
      <c r="D80" s="34">
        <f>SUM(H76)</f>
        <v>467.03403361344539</v>
      </c>
      <c r="E80" s="35" t="s">
        <v>77</v>
      </c>
      <c r="F80" s="33"/>
    </row>
    <row r="81" spans="4:4" ht="18" customHeight="1" x14ac:dyDescent="0.25">
      <c r="D81" s="31"/>
    </row>
  </sheetData>
  <sheetProtection algorithmName="SHA-512" hashValue="7Yk10/9W/8BvfYIdhM/lJyAleWTANk/aqM5Yf1haACQKTI8Bg5nCxcyFKa8Ww+SIRwhaEABiMrNjKdEGRs63/w==" saltValue="ZgLI+TXmYytMssYnsh2lUA==" spinCount="100000" sheet="1" objects="1" scenarios="1"/>
  <mergeCells count="75">
    <mergeCell ref="C76:E76"/>
    <mergeCell ref="B62:C62"/>
    <mergeCell ref="B63:C63"/>
    <mergeCell ref="B64:C64"/>
    <mergeCell ref="B65:C65"/>
    <mergeCell ref="B66:C66"/>
    <mergeCell ref="B67:C67"/>
    <mergeCell ref="B72:C72"/>
    <mergeCell ref="B70:C70"/>
    <mergeCell ref="B73:C73"/>
    <mergeCell ref="B74:C74"/>
    <mergeCell ref="B75:C75"/>
    <mergeCell ref="B68:C68"/>
    <mergeCell ref="B69:C69"/>
    <mergeCell ref="B56:C56"/>
    <mergeCell ref="B38:C38"/>
    <mergeCell ref="B39:C39"/>
    <mergeCell ref="B40:C40"/>
    <mergeCell ref="B41:C41"/>
    <mergeCell ref="B42:C42"/>
    <mergeCell ref="B43:C43"/>
    <mergeCell ref="B48:C48"/>
    <mergeCell ref="B49:C49"/>
    <mergeCell ref="B50:C50"/>
    <mergeCell ref="B51:C51"/>
    <mergeCell ref="B52:C52"/>
    <mergeCell ref="B53:C53"/>
    <mergeCell ref="B54:C54"/>
    <mergeCell ref="B55:C55"/>
    <mergeCell ref="B59:C59"/>
    <mergeCell ref="B60:C60"/>
    <mergeCell ref="B61:C61"/>
    <mergeCell ref="B57:C57"/>
    <mergeCell ref="B5:C5"/>
    <mergeCell ref="B14:C14"/>
    <mergeCell ref="B23:C23"/>
    <mergeCell ref="B36:C36"/>
    <mergeCell ref="B47:C47"/>
    <mergeCell ref="B45:C45"/>
    <mergeCell ref="B44:C44"/>
    <mergeCell ref="B31:C31"/>
    <mergeCell ref="B32:C32"/>
    <mergeCell ref="B33:C33"/>
    <mergeCell ref="B37:C37"/>
    <mergeCell ref="B30:C30"/>
    <mergeCell ref="B20:C20"/>
    <mergeCell ref="B21:C21"/>
    <mergeCell ref="B29:C29"/>
    <mergeCell ref="B10:C10"/>
    <mergeCell ref="B11:C11"/>
    <mergeCell ref="B12:C12"/>
    <mergeCell ref="B15:C15"/>
    <mergeCell ref="B16:C16"/>
    <mergeCell ref="B17:C17"/>
    <mergeCell ref="B24:C24"/>
    <mergeCell ref="B25:C25"/>
    <mergeCell ref="B26:C26"/>
    <mergeCell ref="B27:C27"/>
    <mergeCell ref="B28:C28"/>
    <mergeCell ref="G1:H1"/>
    <mergeCell ref="G2:H2"/>
    <mergeCell ref="A79:H79"/>
    <mergeCell ref="B13:C13"/>
    <mergeCell ref="B22:C22"/>
    <mergeCell ref="B34:C34"/>
    <mergeCell ref="B35:C35"/>
    <mergeCell ref="B46:C46"/>
    <mergeCell ref="B71:C71"/>
    <mergeCell ref="B6:C6"/>
    <mergeCell ref="B7:C7"/>
    <mergeCell ref="B8:C8"/>
    <mergeCell ref="B9:C9"/>
    <mergeCell ref="B58:C58"/>
    <mergeCell ref="B18:C18"/>
    <mergeCell ref="B19:C19"/>
  </mergeCells>
  <conditionalFormatting sqref="F6:F13">
    <cfRule type="cellIs" dxfId="17" priority="18" operator="greaterThan">
      <formula>0</formula>
    </cfRule>
  </conditionalFormatting>
  <conditionalFormatting sqref="G6:G13">
    <cfRule type="cellIs" dxfId="16" priority="17" operator="greaterThan">
      <formula>0</formula>
    </cfRule>
  </conditionalFormatting>
  <conditionalFormatting sqref="H6:H13">
    <cfRule type="cellIs" dxfId="15" priority="16" operator="greaterThan">
      <formula>0</formula>
    </cfRule>
  </conditionalFormatting>
  <conditionalFormatting sqref="F15">
    <cfRule type="cellIs" dxfId="14" priority="15" operator="greaterThan">
      <formula>0</formula>
    </cfRule>
  </conditionalFormatting>
  <conditionalFormatting sqref="G15">
    <cfRule type="cellIs" dxfId="13" priority="14" operator="greaterThan">
      <formula>0</formula>
    </cfRule>
  </conditionalFormatting>
  <conditionalFormatting sqref="H15">
    <cfRule type="cellIs" dxfId="12" priority="13" operator="greaterThan">
      <formula>0</formula>
    </cfRule>
  </conditionalFormatting>
  <conditionalFormatting sqref="F24:F35">
    <cfRule type="cellIs" dxfId="11" priority="12" operator="greaterThan">
      <formula>0</formula>
    </cfRule>
  </conditionalFormatting>
  <conditionalFormatting sqref="G24:G35">
    <cfRule type="cellIs" dxfId="10" priority="11" operator="greaterThan">
      <formula>0</formula>
    </cfRule>
  </conditionalFormatting>
  <conditionalFormatting sqref="H24:H35">
    <cfRule type="cellIs" dxfId="9" priority="10" operator="greaterThan">
      <formula>0</formula>
    </cfRule>
  </conditionalFormatting>
  <conditionalFormatting sqref="F37:F46">
    <cfRule type="cellIs" dxfId="8" priority="9" operator="greaterThan">
      <formula>0</formula>
    </cfRule>
  </conditionalFormatting>
  <conditionalFormatting sqref="G37:G46">
    <cfRule type="cellIs" dxfId="7" priority="8" operator="greaterThan">
      <formula>0</formula>
    </cfRule>
  </conditionalFormatting>
  <conditionalFormatting sqref="H37:H46">
    <cfRule type="cellIs" dxfId="6" priority="7" operator="greaterThan">
      <formula>0</formula>
    </cfRule>
  </conditionalFormatting>
  <conditionalFormatting sqref="F48:F71">
    <cfRule type="cellIs" dxfId="5" priority="6" operator="greaterThan">
      <formula>0</formula>
    </cfRule>
  </conditionalFormatting>
  <conditionalFormatting sqref="G48:G71">
    <cfRule type="cellIs" dxfId="4" priority="5" operator="greaterThan">
      <formula>0</formula>
    </cfRule>
  </conditionalFormatting>
  <conditionalFormatting sqref="H48:H71">
    <cfRule type="cellIs" dxfId="3" priority="4" operator="greaterThan">
      <formula>0</formula>
    </cfRule>
  </conditionalFormatting>
  <conditionalFormatting sqref="F73:F75">
    <cfRule type="cellIs" dxfId="2" priority="3" operator="greaterThan">
      <formula>0</formula>
    </cfRule>
  </conditionalFormatting>
  <conditionalFormatting sqref="G73:G75">
    <cfRule type="cellIs" dxfId="1" priority="2" operator="greaterThan">
      <formula>0</formula>
    </cfRule>
  </conditionalFormatting>
  <conditionalFormatting sqref="H73:H75">
    <cfRule type="cellIs" dxfId="0" priority="1" operator="greaterThan">
      <formula>0</formula>
    </cfRule>
  </conditionalFormatting>
  <pageMargins left="0.70866141732283472" right="0.70866141732283472" top="0.74803149606299213" bottom="0.59055118110236227" header="0.31496062992125984" footer="0.19685039370078741"/>
  <pageSetup paperSize="9" orientation="portrait" horizontalDpi="300" verticalDpi="300" r:id="rId1"/>
  <headerFooter>
    <oddHeader>&amp;C&amp;"Times New Roman,Fett"&amp;14&amp;U&amp;A</oddHeader>
    <oddFooter>&amp;LSachbearbeiterin: Andrea Heier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 Leihinventarliste</vt:lpstr>
      <vt:lpstr>Abrechnung Leihinventar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Leihinventar blanko.xlsm</dc:title>
  <dc:creator>H-A.Heier@bsvdormagen.onmicrosoft.com</dc:creator>
  <cp:lastModifiedBy>Hans-Arnold Heier</cp:lastModifiedBy>
  <cp:lastPrinted>2021-09-25T08:41:42Z</cp:lastPrinted>
  <dcterms:created xsi:type="dcterms:W3CDTF">2021-03-02T14:14:03Z</dcterms:created>
  <dcterms:modified xsi:type="dcterms:W3CDTF">2021-09-25T08:45:36Z</dcterms:modified>
</cp:coreProperties>
</file>